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60" windowWidth="12120" windowHeight="4260" activeTab="0"/>
  </bookViews>
  <sheets>
    <sheet name="BS" sheetId="1" r:id="rId1"/>
    <sheet name="IS" sheetId="2" r:id="rId2"/>
    <sheet name="SE" sheetId="3" r:id="rId3"/>
    <sheet name="CFS" sheetId="4" r:id="rId4"/>
    <sheet name="Notes" sheetId="5" r:id="rId5"/>
  </sheets>
  <externalReferences>
    <externalReference r:id="rId8"/>
  </externalReferences>
  <definedNames>
    <definedName name="_xlnm.Print_Area" localSheetId="0">'BS'!$A$1:$C$60</definedName>
    <definedName name="_xlnm.Print_Area" localSheetId="3">'CFS'!$A$1:$E$35</definedName>
    <definedName name="_xlnm.Print_Area" localSheetId="1">'IS'!$A$1:$E$31</definedName>
    <definedName name="_xlnm.Print_Area" localSheetId="4">'Notes'!$A$1:$G$226</definedName>
    <definedName name="_xlnm.Print_Area" localSheetId="2">'SE'!$A$1:$I$31</definedName>
    <definedName name="_xlnm.Print_Titles" localSheetId="4">'Notes'!$1:$8</definedName>
  </definedNames>
  <calcPr fullCalcOnLoad="1"/>
</workbook>
</file>

<file path=xl/sharedStrings.xml><?xml version="1.0" encoding="utf-8"?>
<sst xmlns="http://schemas.openxmlformats.org/spreadsheetml/2006/main" count="311" uniqueCount="260">
  <si>
    <t xml:space="preserve">The comparative figures as at 30 June 2005 of Hovid Group of Companies comprises 7 months of subsidiaries' results as the Group came into existence on 1 Dec 2004, applying acquisition method of accounting for its consolidated results.   </t>
  </si>
  <si>
    <t xml:space="preserve">Off balance sheet financial instruments  </t>
  </si>
  <si>
    <t>Basis of preparation</t>
  </si>
  <si>
    <t xml:space="preserve">Audit report of preceding annual financial statements  </t>
  </si>
  <si>
    <t xml:space="preserve">Seasonal or cyclical factors </t>
  </si>
  <si>
    <t xml:space="preserve">Unusual items </t>
  </si>
  <si>
    <t xml:space="preserve">Changes in estimates </t>
  </si>
  <si>
    <t xml:space="preserve">Debt and equity securities  </t>
  </si>
  <si>
    <t xml:space="preserve">Dividend paid  </t>
  </si>
  <si>
    <t xml:space="preserve">Segment information  </t>
  </si>
  <si>
    <t xml:space="preserve">Property, plant and equipment </t>
  </si>
  <si>
    <t xml:space="preserve">Changes in the composition of the group  </t>
  </si>
  <si>
    <t xml:space="preserve">Contingent liabilities or assets  </t>
  </si>
  <si>
    <t xml:space="preserve">Capital commitments  </t>
  </si>
  <si>
    <t xml:space="preserve">Results comparison with preceding quarter </t>
  </si>
  <si>
    <t xml:space="preserve">Prospects  </t>
  </si>
  <si>
    <t xml:space="preserve">Profit forecast and profit guarantee  </t>
  </si>
  <si>
    <t xml:space="preserve">Taxation </t>
  </si>
  <si>
    <t xml:space="preserve">Particulars on quoted securities  </t>
  </si>
  <si>
    <t xml:space="preserve">Material litigation  </t>
  </si>
  <si>
    <t xml:space="preserve">Notes to the interim financial report </t>
  </si>
  <si>
    <t>Non-current assets</t>
  </si>
  <si>
    <t>Property, plant and equipment</t>
  </si>
  <si>
    <t>Current assets</t>
  </si>
  <si>
    <t>Inventories</t>
  </si>
  <si>
    <t>Trade debtors</t>
  </si>
  <si>
    <t>Other debtors, deposits and prepayments</t>
  </si>
  <si>
    <t xml:space="preserve">Cash and bank balances </t>
  </si>
  <si>
    <t>Current liabilities</t>
  </si>
  <si>
    <t>Trade creditors</t>
  </si>
  <si>
    <t>Hire-purchase creditors</t>
  </si>
  <si>
    <t>Taxation</t>
  </si>
  <si>
    <t>Non-current liabilities</t>
  </si>
  <si>
    <t>Financed by:</t>
  </si>
  <si>
    <t>Capital and reserves</t>
  </si>
  <si>
    <t>Share capital</t>
  </si>
  <si>
    <t>Share premiun</t>
  </si>
  <si>
    <t>Retained earnings</t>
  </si>
  <si>
    <t>(Unaudited)</t>
  </si>
  <si>
    <t>(Audited)</t>
  </si>
  <si>
    <t>Revenue</t>
  </si>
  <si>
    <t>Other operating income</t>
  </si>
  <si>
    <t>Profit from operations</t>
  </si>
  <si>
    <t>Earnings per share (sen)</t>
  </si>
  <si>
    <t>Total</t>
  </si>
  <si>
    <t>Net profit for the period</t>
  </si>
  <si>
    <t>Cash generated from/(used in) operations</t>
  </si>
  <si>
    <t>Net cash generated from/(used in) investing activities</t>
  </si>
  <si>
    <t>Net cash generated from/(used in) financing activities</t>
  </si>
  <si>
    <t>Net increase in cash and cash equivalents during the period</t>
  </si>
  <si>
    <t>Cash and cash equivalents at end of period</t>
  </si>
  <si>
    <t>Cash and cash equivalents at beginning of period</t>
  </si>
  <si>
    <t>Income tax recoverable</t>
  </si>
  <si>
    <t>Other creditors and accruals</t>
  </si>
  <si>
    <t>Term loans</t>
  </si>
  <si>
    <t>Short term borrowings</t>
  </si>
  <si>
    <t xml:space="preserve">Bank overdrafts </t>
  </si>
  <si>
    <t>Tax payable</t>
  </si>
  <si>
    <t>Deferred tax liabilities</t>
  </si>
  <si>
    <t>Profit before taxation</t>
  </si>
  <si>
    <t>Intangible assets</t>
  </si>
  <si>
    <t>Individual quarter</t>
  </si>
  <si>
    <t>3 months ended</t>
  </si>
  <si>
    <t>Cumulative quarter</t>
  </si>
  <si>
    <t>Number of</t>
  </si>
  <si>
    <t>shares</t>
  </si>
  <si>
    <t>premium</t>
  </si>
  <si>
    <t>earnings</t>
  </si>
  <si>
    <t>Secured</t>
  </si>
  <si>
    <t>Unsecured</t>
  </si>
  <si>
    <t>Basic earnings/(loss) per share</t>
  </si>
  <si>
    <t>On behalf of the Board,</t>
  </si>
  <si>
    <t xml:space="preserve">Authorisation for issue </t>
  </si>
  <si>
    <t xml:space="preserve">Significant related parties transactions </t>
  </si>
  <si>
    <t xml:space="preserve">Review of performance  </t>
  </si>
  <si>
    <t xml:space="preserve">Profit/(Loss) on sale of unquoted investments and/or properties  </t>
  </si>
  <si>
    <t xml:space="preserve">Status of corporate proposal and its proceeds utilisation </t>
  </si>
  <si>
    <t xml:space="preserve">Borrowings and debt securities  </t>
  </si>
  <si>
    <t xml:space="preserve">Dividend </t>
  </si>
  <si>
    <t xml:space="preserve">Earnings per share </t>
  </si>
  <si>
    <t>Operating expenses</t>
  </si>
  <si>
    <t>Finance costs</t>
  </si>
  <si>
    <t>Depreciation &amp; Amortisation</t>
  </si>
  <si>
    <t>Profit after tax before minority interest</t>
  </si>
  <si>
    <t>Minority interest</t>
  </si>
  <si>
    <t xml:space="preserve">The audit report of the preceding annual financial statements was not subjected to any qualification. </t>
  </si>
  <si>
    <t xml:space="preserve">There were no changes in estimates that have had a material effect in the current quarter.  </t>
  </si>
  <si>
    <t>As at current</t>
  </si>
  <si>
    <t>financial year</t>
  </si>
  <si>
    <t>quarter</t>
  </si>
  <si>
    <t>Condensed consolidated balance sheet</t>
  </si>
  <si>
    <t>As at preceding</t>
  </si>
  <si>
    <t>Condensed consolidated income statement</t>
  </si>
  <si>
    <t xml:space="preserve">Individual quarter </t>
  </si>
  <si>
    <t xml:space="preserve">Cumulative quarter </t>
  </si>
  <si>
    <t>Condensed consolidated statement of changes in equity</t>
  </si>
  <si>
    <t>Retained</t>
  </si>
  <si>
    <t>Share</t>
  </si>
  <si>
    <t>Condensed consolidated cash flow statement</t>
  </si>
  <si>
    <t xml:space="preserve">Cumulative  </t>
  </si>
  <si>
    <t>RM '000</t>
  </si>
  <si>
    <t xml:space="preserve">RM '000 </t>
  </si>
  <si>
    <t>Note</t>
  </si>
  <si>
    <t>Note:</t>
  </si>
  <si>
    <t xml:space="preserve">           </t>
  </si>
  <si>
    <t>Reserves</t>
  </si>
  <si>
    <t>Shareholder's equity</t>
  </si>
  <si>
    <t>Group</t>
  </si>
  <si>
    <t xml:space="preserve">Issued and fully paid ordinary shares </t>
  </si>
  <si>
    <t>Net profit for the financial year</t>
  </si>
  <si>
    <t>(I)     Cash and cash equivalents comprises:</t>
  </si>
  <si>
    <t>(I)</t>
  </si>
  <si>
    <t>The Group operates in two main business segment:</t>
  </si>
  <si>
    <t>TOTAL</t>
  </si>
  <si>
    <t>Based on the results for the quarter/period</t>
  </si>
  <si>
    <t>- Basic at nominal value of RM0.50 per share</t>
  </si>
  <si>
    <t xml:space="preserve">         Cash and bank balances</t>
  </si>
  <si>
    <t xml:space="preserve">         Fixed deposit placed with licensed financial institution</t>
  </si>
  <si>
    <t xml:space="preserve">         Bank overdraft</t>
  </si>
  <si>
    <t xml:space="preserve">3 months </t>
  </si>
  <si>
    <t>(a)</t>
  </si>
  <si>
    <t>(b)</t>
  </si>
  <si>
    <t>(c)</t>
  </si>
  <si>
    <t>(d)</t>
  </si>
  <si>
    <t>The extensions to buildings on Lot No. 2056S, Mukim of Bandar Ipoh, District of Kinta, has obtained the necessary building plan approvals and is currently awaiting inspection by the relevant authorities for final approvals.</t>
  </si>
  <si>
    <t>Net current assets</t>
  </si>
  <si>
    <t>The extensions to buildings on Lot No. 8811N, Mukim of Ipoh, District of Kinta, has obtained the Certificate of Completion from Majlis Bandaraya Ipoh on 16 August 2005.</t>
  </si>
  <si>
    <t>ended 30/06/05</t>
  </si>
  <si>
    <t>Basic earnings/(loss) per share (sen) at nominal value of RM0.50 per share</t>
  </si>
  <si>
    <t>Hovid Bhd (Company no: 58476 A)</t>
  </si>
  <si>
    <t xml:space="preserve">Total </t>
  </si>
  <si>
    <t>Quarter ended</t>
  </si>
  <si>
    <t>Turnover</t>
  </si>
  <si>
    <t>Average number of ordinary shares (‘000)</t>
  </si>
  <si>
    <t>Net profit/(loss) attributable to shareholders (RM)</t>
  </si>
  <si>
    <t xml:space="preserve">Material subsequent events  </t>
  </si>
  <si>
    <t>The effective tax rate of the Group is lower than the statutory rate applicable mainly due to utilisation of reinvestment allowances and pioneer status for a subsidiary in the Group.</t>
  </si>
  <si>
    <t>Nominal</t>
  </si>
  <si>
    <t>value</t>
  </si>
  <si>
    <t xml:space="preserve">Reserves on </t>
  </si>
  <si>
    <t>consolidation</t>
  </si>
  <si>
    <t>Net Gain not recognised in income statement</t>
  </si>
  <si>
    <t xml:space="preserve">The interim financial report is unaudited and has been prepared in accordance with Financial Reporting Standard 134, Interim Financial Reporting and the additional disclosures requirement as in Appendix 9B Part A of the Revised Listing Requirements.  </t>
  </si>
  <si>
    <t>Deferred tax assets</t>
  </si>
  <si>
    <t>Rights to reimbursement under insurance policies</t>
  </si>
  <si>
    <t>Provision for retirement benefit</t>
  </si>
  <si>
    <t>The interim financial report should be read in conjunction with the audited financial statements for period ended 30th June 2005.</t>
  </si>
  <si>
    <t>The accounting policies and methods of computation adopted are consistent with those adopted in the financial statements for the period ended 30th June 2005.</t>
  </si>
  <si>
    <t>There were no items affecting assets, liabilities, equity, net income or cash flows that are unusual because of their nature, size or incidence.</t>
  </si>
  <si>
    <t>No dividend was recommended and paid in the current quarter for the financial period under review.</t>
  </si>
  <si>
    <t>No valuation of property, plant and equipment has been carried out by the Group in the reporting quarter and financial year.</t>
  </si>
  <si>
    <t>Lab equipment</t>
  </si>
  <si>
    <t>There is no profit forecast and profit guarantee.</t>
  </si>
  <si>
    <t>There was no disposal of unquoted investments and/or properties for the reporting quarter under review.</t>
  </si>
  <si>
    <t>There were no dividend declared for the current financial period for the Group.</t>
  </si>
  <si>
    <t>Acquisitions of shares in subsidiaries</t>
  </si>
  <si>
    <t>There were no significant related parties transactions in this reporting quarter and financial period.</t>
  </si>
  <si>
    <t>On 29 September 2005, the Company announced that it will be seeking its shareholders' approval for the following proposals:</t>
  </si>
  <si>
    <t>(ii) establishment of an Employees' Share Option Scheme for eligible employees and directors of the Company and its subsidiaries;</t>
  </si>
  <si>
    <t xml:space="preserve">(e) </t>
  </si>
  <si>
    <t>On 29 September 2005, its subsidiary, Carotech, announced that it will be seeking its shareholders' approval for the following proposals:</t>
  </si>
  <si>
    <t>Phytonutrient/Olechemical/Biodiesel Revenue* ("Carotech Segment")</t>
  </si>
  <si>
    <t>Pharmaceutical Revenue ("Hovid Segment")</t>
  </si>
  <si>
    <t>The Group’s primary reporting format is based on business segment, which is the pharmaceutical ("Hovid Segment") and phytonutrient/olechemical/biodiesel ("Carotech Segments") industries.</t>
  </si>
  <si>
    <t>Gain on foreign exchange translation</t>
  </si>
  <si>
    <t>Share issue cost</t>
  </si>
  <si>
    <t>Foreign currency forward contracts are entered into by the Company in currencies other than its functional</t>
  </si>
  <si>
    <t xml:space="preserve">of the quarterly report), the Company had entered into foreign currency forward contracts with the </t>
  </si>
  <si>
    <t>following notional amounts and maturities:-</t>
  </si>
  <si>
    <t>Amount in</t>
  </si>
  <si>
    <t>Notional</t>
  </si>
  <si>
    <t>Currency</t>
  </si>
  <si>
    <t>foreign currency</t>
  </si>
  <si>
    <t>Amount</t>
  </si>
  <si>
    <t>000</t>
  </si>
  <si>
    <t>RM'000</t>
  </si>
  <si>
    <t xml:space="preserve">Foreign currency forward contracts: </t>
  </si>
  <si>
    <t>Within 1 year</t>
  </si>
  <si>
    <t>USD</t>
  </si>
  <si>
    <t xml:space="preserve">Transactions in foreign currencies are converted into Ringgit Malaysia at the rates of exchange </t>
  </si>
  <si>
    <t xml:space="preserve">approximating those ruling at the transaction dates.  Foreign currency monetary assets and liabilities </t>
  </si>
  <si>
    <t>are translated into Ringgit Malaysia at exchange rates ruling at the balance sheet date.</t>
  </si>
  <si>
    <t>Exchange differences arising from the settlement of foreign currency transactions and from the translation</t>
  </si>
  <si>
    <t>of foreign currency monetary assets and liabilities are included in the income statement.</t>
  </si>
  <si>
    <t>The Company does not foresee any significant credit and market risks posed by the above off balance</t>
  </si>
  <si>
    <t>sheet financial instruments.</t>
  </si>
  <si>
    <t xml:space="preserve">There is no cash requirement as the Company uses fixed forward foreign exchange contracts as its </t>
  </si>
  <si>
    <t>hedging instrument.</t>
  </si>
  <si>
    <t>The business operations of the Group were not materially affected by any seasonal or cyclical factors.</t>
  </si>
  <si>
    <t>There were no material subsequent events in the reporting quarter and financial year.</t>
  </si>
  <si>
    <t>There were no material litigation up to the date of the report save for those stated in the prospectus dated 15th March 2005.</t>
  </si>
  <si>
    <t>i)  A bonus issue of 171,054,000 new ordinary shares of RM0.10 each to be credited as fully paid on the basis of three (3) new</t>
  </si>
  <si>
    <t>ordinary shares of RM0.10 each for every five (5) existing ordinary shares held.</t>
  </si>
  <si>
    <t>ii)  Establishment of an Employees' Share Option Scheme (ESOS) for eligible employees and directors of the Group up to a</t>
  </si>
  <si>
    <t xml:space="preserve">  maximum of ten percent (10%) of the issued and paid up share capital of the Company.</t>
  </si>
  <si>
    <t>iii) An increase in authorised share capital from RM50,000,000 comprising 500,000,000 ordinary shares of RM0.10 each to</t>
  </si>
  <si>
    <t xml:space="preserve">  RM100,000,000 comprising 1,000,000,000 ordinary shares of RM0.10 each.</t>
  </si>
  <si>
    <t>On 6 February 2006, Carotech had announced that the Company entered into a Sale and Purchase Agreement ("SPA") with</t>
  </si>
  <si>
    <t xml:space="preserve">Lumut Maritime Terminal Sdn Bhd to acquire four (4) plots of land for a cash consideration of RM9,785,230.   An </t>
  </si>
  <si>
    <t xml:space="preserve">    ordinary shares of RM0.50 each in the Company for every five existing ordinary shares held;</t>
  </si>
  <si>
    <t xml:space="preserve">(i) a bonus issue of 57,156,000 new ordinary shares of RM0.50 each in the Company to be credited as fully paid on the basis of three new </t>
  </si>
  <si>
    <t xml:space="preserve">(iii) a shareholders' mandate for the Company to purchase its own ordinary shares on Bursa Securities of not more than ten percent of the </t>
  </si>
  <si>
    <t xml:space="preserve">      issued and paid up share capital of the Company; and </t>
  </si>
  <si>
    <t>(iv) an increase in the Company's authorised share capital from RM50,000,000 comprising 100,000,000 ordinary shares of RM0.50 each to</t>
  </si>
  <si>
    <t xml:space="preserve">      RM100,000,000 comprising 200,000,000 ordinary shares of RM0.50 each.</t>
  </si>
  <si>
    <t>Leasehold Land</t>
  </si>
  <si>
    <t xml:space="preserve">Profit before taxation </t>
  </si>
  <si>
    <t>At 1 July 2005 (Nominal Value of RM0.50 per share)</t>
  </si>
  <si>
    <t xml:space="preserve">            these additional 57,156,000 new ordinary shares of RM0.50 each were granted listing and quotation;</t>
  </si>
  <si>
    <t xml:space="preserve">            pending the issuance of the newaccounting standard on Share-based Payment, which is expected to come into effect in 2006;</t>
  </si>
  <si>
    <t xml:space="preserve">         and on 18 January 2006, these additional 171,054,000 new ordinary shares of RM0.10 each were granted listing and quotation;</t>
  </si>
  <si>
    <t xml:space="preserve">        abeyance pending the issuance of the new accounting standard on Share-based Payment, which is expected to </t>
  </si>
  <si>
    <t xml:space="preserve">        come into effect in 2006; and</t>
  </si>
  <si>
    <t xml:space="preserve">            - Shareholders' approval was obtained at the Extraordinary General Meeting ("EGM") which was convened on 29 November 2005, </t>
  </si>
  <si>
    <t xml:space="preserve">            - On 24 October 2005, the Company had announced that the directors have decided to keep the proposed ESOS in abeyance </t>
  </si>
  <si>
    <t xml:space="preserve">            - Shareholders' approval was obtained at the EGM convened on 29 November 2005.</t>
  </si>
  <si>
    <t xml:space="preserve">         - Shareholders' approval was obtained at the Extraordinary General Meeting ("EGM") which was convened on 29 November 2005,</t>
  </si>
  <si>
    <t xml:space="preserve">       - On 24 October 2005, the Company had announced that the directors have decided to keep the proposed ESOS in </t>
  </si>
  <si>
    <t>(f)</t>
  </si>
  <si>
    <t>Non-distributable</t>
  </si>
  <si>
    <t>Distributable</t>
  </si>
  <si>
    <t>for the third financial quarter ended 31 Mar 2006 (Unaudited)</t>
  </si>
  <si>
    <t>ended 31/3/06</t>
  </si>
  <si>
    <t xml:space="preserve">9 months ended </t>
  </si>
  <si>
    <t>31 March</t>
  </si>
  <si>
    <t>ended 31 March</t>
  </si>
  <si>
    <t>Details of Group’s bank borrowings as at 31st March 2006 are as follows :-</t>
  </si>
  <si>
    <t>2006</t>
  </si>
  <si>
    <t>2005 *</t>
  </si>
  <si>
    <t>Issue of bonus shares</t>
  </si>
  <si>
    <t>At 31 Mar 2006 (Nominal Value of RM0.50 per share)</t>
  </si>
  <si>
    <t xml:space="preserve">9 months </t>
  </si>
  <si>
    <t>* The comparative figures of Hovid Group of Companies for the nine months period ended 31 March 2005 had four months of subsidiaries' results only as the Hovid Group of Companies only came into existence on 1 Dec 2004, applying acquisition method of accounting for its consolidated results.</t>
  </si>
  <si>
    <t>The Group does not have any contingent liabilities as at 23rd May 06 (being the latest practicable date which is not earlier than 7 days from the date of issuance of this quarterly report).</t>
  </si>
  <si>
    <t>The Group capital commitments not provided for in the financial statements as at 31 March 2006 is as follows:</t>
  </si>
  <si>
    <t>On 4th May 2006 a wholly owned subsidiary, Hovid Life Science Pte Ltd with an authorised capital of INR 500,000 divided into 50,000 ordinary shares of INR 10 each was incorporated in India.</t>
  </si>
  <si>
    <t>The results of this quarter has improved with better performance from both segments.   Turnover and Profit before taxation of a subsidiary, Carotech Bhd has improved due to higher sales of bio-diesel as well as phytonutrients with improved margin contribution.</t>
  </si>
  <si>
    <t>information circular was despatched to the shareholders on 5 April 2006.</t>
  </si>
  <si>
    <t>Status of part lot 56442 Mukim of Hulu Kinta, Daerah of Kinta, Perak</t>
  </si>
  <si>
    <t xml:space="preserve">The Company had on 21 October 2005 obtained an extension of up to 8 February 2006 from the Securities Commission to obtain the </t>
  </si>
  <si>
    <t>certificate of completion ("COC") for its effluent treatment plant.</t>
  </si>
  <si>
    <t>(g)</t>
  </si>
  <si>
    <t>currency to manage exposure to fluctuations in foreign currency exchange rates for receivables, sale</t>
  </si>
  <si>
    <t>contracts and foreign currency denominated bank borrowings.</t>
  </si>
  <si>
    <t>Barring any unforeseen circumstances, the outlook for the Group would be satisfactory as the Group has managed to secure overseas tenders and registration of new products together with the expansion programme at its subsidiary, Carotech Bhd which is expected to be completed by the fourth quarter of this financial year.</t>
  </si>
  <si>
    <t>Note:  The comparative net tangible assets per share is computed to reflect the bonus issue exercise in the current year.</t>
  </si>
  <si>
    <t>Note:  The comparative earnings per share is computed to reflect the bonus issue in the current year.</t>
  </si>
  <si>
    <t>There were no issuance and repayment of debt and equity securities, share buy-backs, share cancellations, shares held as treasury shares and resale of treasury shares for the current quarter and financial year to-date save for the allotment of 57,156,000 new ordinary shares of RM0.50 each being bonus shares issuance on 5th January 2006.</t>
  </si>
  <si>
    <t>On 17th January 2006, Carotech Bhd incorporated a wholly owned subsidiary, Carotech Bio-Fuel Sdn Bhd.   The authorised capital was RM100,000 divided into 100,000 ordinary shares of RM1.00 each.</t>
  </si>
  <si>
    <t>There were no purchase or disposal of quoted securities for the current quarter and financial year save for the purchase of additional 2,000,000 units of ordinary shares in the Company's subsidiary, Carotech Bhd on 2nd March 2006, resulting in an increase in its effective shareholding from 54.6% to 55.0%.</t>
  </si>
  <si>
    <t>capital, from the second board to the main board of the Bursa Malaysia Securities Bhd.   The proposed transfer was approved by Bursa</t>
  </si>
  <si>
    <t>The extensions plans for buildings on Lot Nos. 312, 313 &amp; 314, Mukim of Damansara, District of Petaling, has been submitted to the relevant authorities and is currently pending their approval.  The Securities Commission has vide it's letter dated 24th Nov 05 granted an extension to 26th April 06 for the approval to be obtained.    As at 26th April 06 the approval has not been obtained, a further extension of time to 26th October 2006 has been granted by the Securities Commission vide their letter dated 11th May 2006.</t>
  </si>
  <si>
    <t xml:space="preserve">            Secretaries</t>
  </si>
  <si>
    <t>Net tangible assets per share attributable to ordinary equity holders of the parent (sen)</t>
  </si>
  <si>
    <t>On 30 May 2006, the Board of Directors authorised this interim report for issue .</t>
  </si>
  <si>
    <r>
      <t>As at 23 May</t>
    </r>
    <r>
      <rPr>
        <u val="single"/>
        <sz val="12"/>
        <rFont val="Times New Roman"/>
        <family val="1"/>
      </rPr>
      <t xml:space="preserve"> 2006</t>
    </r>
    <r>
      <rPr>
        <sz val="12"/>
        <rFont val="Times New Roman"/>
        <family val="1"/>
      </rPr>
      <t xml:space="preserve"> (the latest practicable date which is not earlier than 7 days from the date of issue</t>
    </r>
  </si>
  <si>
    <t xml:space="preserve">On 27 March 2006, Hovid Bhd announced the proposed transfer of the listing and quotation of the entire issued and paid-up share </t>
  </si>
  <si>
    <t>Malaysia Securities Bhd on 16 May 2006.</t>
  </si>
  <si>
    <t>The Group recorded a higher turnover and profit before tax for the current quarter as compared to the corresponding quarter of the previous year due to better performance from subsidiaries in terms of higher revenue and increased sales of higher margin products.</t>
  </si>
  <si>
    <t>Carotech have obtained and furnished Securities Commission the COC on 5 January 2006.</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</si>
</sst>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409]dddd\,\ mmmm\ dd\,\ yyyy"/>
    <numFmt numFmtId="179" formatCode="mm/dd/yy;@"/>
    <numFmt numFmtId="180" formatCode="_(* #,##0.0_);_(* \(#,##0.0\);_(* &quot;-&quot;??_);_(@_)"/>
    <numFmt numFmtId="181" formatCode="_(* #,##0_);_(* \(#,##0\);_(* &quot;-&quot;??_);_(@_)"/>
    <numFmt numFmtId="182" formatCode="dd/mm/yy;@"/>
    <numFmt numFmtId="183" formatCode="[$-409]h:mm:ss\ AM/PM"/>
    <numFmt numFmtId="184" formatCode="[$-809]dd\ mmmm\ yyyy;@"/>
    <numFmt numFmtId="185" formatCode="&quot;Yes&quot;;&quot;Yes&quot;;&quot;No&quot;"/>
    <numFmt numFmtId="186" formatCode="&quot;True&quot;;&quot;True&quot;;&quot;False&quot;"/>
    <numFmt numFmtId="187" formatCode="&quot;On&quot;;&quot;On&quot;;&quot;Off&quot;"/>
    <numFmt numFmtId="188" formatCode="[$€-2]\ #,##0.00_);[Red]\([$€-2]\ #,##0.00\)"/>
    <numFmt numFmtId="189" formatCode="[$-409]dd\-mmm\-yy;@"/>
    <numFmt numFmtId="190" formatCode="[$-409]d\-mmm;@"/>
    <numFmt numFmtId="191" formatCode="0.0_);[Red]\(0.0\)"/>
    <numFmt numFmtId="192" formatCode="#,##0.0_);[Red]\(#,##0.0\)"/>
    <numFmt numFmtId="193" formatCode="#,##0.0"/>
    <numFmt numFmtId="194" formatCode="0.0"/>
    <numFmt numFmtId="195" formatCode="0\ "/>
    <numFmt numFmtId="196" formatCode="_(* #,##0_)\ ;_(* \(#,##0\)\ ;_(* &quot;-&quot;??_)\ ;_(@_)\ "/>
  </numFmts>
  <fonts count="21">
    <font>
      <sz val="10"/>
      <name val="Arial"/>
      <family val="0"/>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sz val="10"/>
      <name val="Times New Roman"/>
      <family val="1"/>
    </font>
    <font>
      <sz val="16"/>
      <name val="Times New Roman"/>
      <family val="1"/>
    </font>
    <font>
      <i/>
      <sz val="11"/>
      <name val="Times New Roman"/>
      <family val="1"/>
    </font>
    <font>
      <b/>
      <i/>
      <sz val="11"/>
      <name val="Times New Roman"/>
      <family val="1"/>
    </font>
    <font>
      <b/>
      <i/>
      <sz val="11"/>
      <color indexed="53"/>
      <name val="Times New Roman"/>
      <family val="1"/>
    </font>
    <font>
      <b/>
      <i/>
      <sz val="11"/>
      <color indexed="10"/>
      <name val="Times New Roman"/>
      <family val="1"/>
    </font>
    <font>
      <b/>
      <sz val="11"/>
      <color indexed="10"/>
      <name val="Times New Roman"/>
      <family val="1"/>
    </font>
    <font>
      <b/>
      <u val="single"/>
      <sz val="11"/>
      <name val="Times New Roman"/>
      <family val="1"/>
    </font>
    <font>
      <u val="single"/>
      <sz val="12"/>
      <name val="Times New Roman"/>
      <family val="1"/>
    </font>
    <font>
      <sz val="11"/>
      <color indexed="17"/>
      <name val="Times New Roman"/>
      <family val="1"/>
    </font>
    <font>
      <u val="single"/>
      <sz val="12"/>
      <name val="Arial"/>
      <family val="2"/>
    </font>
    <font>
      <b/>
      <sz val="12"/>
      <name val="Arial"/>
      <family val="2"/>
    </font>
    <font>
      <sz val="12"/>
      <name val="Arial"/>
      <family val="2"/>
    </font>
    <font>
      <b/>
      <u val="single"/>
      <sz val="12"/>
      <name val="Times New Roman"/>
      <family val="1"/>
    </font>
    <font>
      <sz val="11"/>
      <name val="Arial"/>
      <family val="2"/>
    </font>
  </fonts>
  <fills count="3">
    <fill>
      <patternFill/>
    </fill>
    <fill>
      <patternFill patternType="gray125"/>
    </fill>
    <fill>
      <patternFill patternType="solid">
        <fgColor indexed="9"/>
        <bgColor indexed="64"/>
      </patternFill>
    </fill>
  </fills>
  <borders count="45">
    <border>
      <left/>
      <right/>
      <top/>
      <bottom/>
      <diagonal/>
    </border>
    <border>
      <left style="medium"/>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style="thin"/>
      <right style="medium"/>
      <top style="medium"/>
      <bottom>
        <color indexed="63"/>
      </bottom>
    </border>
    <border>
      <left style="medium"/>
      <right style="medium"/>
      <top style="medium"/>
      <bottom style="medium"/>
    </border>
    <border>
      <left>
        <color indexed="63"/>
      </left>
      <right>
        <color indexed="63"/>
      </right>
      <top>
        <color indexed="63"/>
      </top>
      <bottom style="medium"/>
    </border>
    <border>
      <left style="thin"/>
      <right style="medium"/>
      <top>
        <color indexed="63"/>
      </top>
      <bottom>
        <color indexed="63"/>
      </bottom>
    </border>
    <border>
      <left style="medium"/>
      <right>
        <color indexed="63"/>
      </right>
      <top style="medium"/>
      <bottom>
        <color indexed="63"/>
      </botto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double"/>
    </border>
    <border>
      <left style="medium"/>
      <right style="medium"/>
      <top>
        <color indexed="63"/>
      </top>
      <bottom style="medium"/>
    </border>
    <border>
      <left>
        <color indexed="63"/>
      </left>
      <right>
        <color indexed="63"/>
      </right>
      <top>
        <color indexed="63"/>
      </top>
      <bottom style="thin"/>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color indexed="63"/>
      </bottom>
    </border>
    <border>
      <left style="thin"/>
      <right style="medium"/>
      <top style="medium"/>
      <bottom style="medium"/>
    </border>
    <border>
      <left>
        <color indexed="63"/>
      </left>
      <right style="medium"/>
      <top>
        <color indexed="63"/>
      </top>
      <bottom style="thin"/>
    </border>
    <border>
      <left>
        <color indexed="63"/>
      </left>
      <right>
        <color indexed="63"/>
      </right>
      <top style="thin"/>
      <bottom style="double"/>
    </border>
    <border>
      <left>
        <color indexed="63"/>
      </left>
      <right>
        <color indexed="63"/>
      </right>
      <top style="medium"/>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double"/>
    </border>
    <border>
      <left>
        <color indexed="63"/>
      </left>
      <right style="medium"/>
      <top style="thin"/>
      <bottom style="double"/>
    </border>
    <border>
      <left style="medium"/>
      <right>
        <color indexed="63"/>
      </right>
      <top>
        <color indexed="63"/>
      </top>
      <bottom style="thin"/>
    </border>
    <border>
      <left style="medium"/>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93">
    <xf numFmtId="0" fontId="0" fillId="0" borderId="0" xfId="0" applyAlignment="1">
      <alignment/>
    </xf>
    <xf numFmtId="0" fontId="3" fillId="0" borderId="0" xfId="0" applyFont="1" applyAlignment="1">
      <alignment/>
    </xf>
    <xf numFmtId="181" fontId="3" fillId="0" borderId="0" xfId="15" applyNumberFormat="1" applyFont="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Alignment="1">
      <alignment horizontal="left"/>
    </xf>
    <xf numFmtId="0" fontId="4" fillId="0" borderId="0" xfId="0" applyNumberFormat="1" applyFont="1" applyAlignment="1">
      <alignment horizontal="left"/>
    </xf>
    <xf numFmtId="0" fontId="1" fillId="0" borderId="0" xfId="0" applyNumberFormat="1" applyFont="1" applyAlignment="1">
      <alignment horizontal="center"/>
    </xf>
    <xf numFmtId="0" fontId="4" fillId="0" borderId="0" xfId="0" applyNumberFormat="1" applyFont="1" applyFill="1" applyAlignment="1">
      <alignment horizontal="left"/>
    </xf>
    <xf numFmtId="0" fontId="3" fillId="2" borderId="0" xfId="0" applyFont="1" applyFill="1" applyAlignment="1">
      <alignment/>
    </xf>
    <xf numFmtId="0" fontId="5" fillId="0" borderId="0" xfId="0" applyFont="1" applyAlignment="1">
      <alignment wrapText="1"/>
    </xf>
    <xf numFmtId="0" fontId="6" fillId="0" borderId="0" xfId="0" applyFont="1" applyAlignment="1">
      <alignment/>
    </xf>
    <xf numFmtId="0" fontId="6" fillId="0" borderId="0" xfId="0" applyFont="1" applyAlignment="1">
      <alignment horizontal="left"/>
    </xf>
    <xf numFmtId="43" fontId="1" fillId="0" borderId="1" xfId="15" applyFont="1" applyBorder="1" applyAlignment="1">
      <alignment horizontal="right" vertical="top" wrapText="1"/>
    </xf>
    <xf numFmtId="43" fontId="1" fillId="0" borderId="2" xfId="15" applyFont="1" applyBorder="1" applyAlignment="1">
      <alignment horizontal="right" vertical="top" wrapText="1"/>
    </xf>
    <xf numFmtId="0" fontId="1" fillId="0" borderId="3" xfId="15" applyNumberFormat="1" applyFont="1" applyBorder="1" applyAlignment="1" quotePrefix="1">
      <alignment horizontal="right" vertical="top" wrapText="1"/>
    </xf>
    <xf numFmtId="0" fontId="1" fillId="0" borderId="4" xfId="15" applyNumberFormat="1" applyFont="1" applyBorder="1" applyAlignment="1" quotePrefix="1">
      <alignment horizontal="right" vertical="top" wrapText="1"/>
    </xf>
    <xf numFmtId="0" fontId="1" fillId="0" borderId="5" xfId="0" applyFont="1" applyBorder="1" applyAlignment="1">
      <alignment horizontal="right" vertical="top" wrapText="1"/>
    </xf>
    <xf numFmtId="43" fontId="1" fillId="0" borderId="6" xfId="15" applyFont="1" applyBorder="1" applyAlignment="1">
      <alignment horizontal="right" vertical="top" wrapText="1"/>
    </xf>
    <xf numFmtId="0" fontId="1" fillId="0" borderId="7" xfId="15" applyNumberFormat="1" applyFont="1" applyBorder="1" applyAlignment="1" quotePrefix="1">
      <alignment horizontal="right" vertical="top" wrapText="1"/>
    </xf>
    <xf numFmtId="0" fontId="1" fillId="0" borderId="8" xfId="15" applyNumberFormat="1" applyFont="1" applyBorder="1" applyAlignment="1" quotePrefix="1">
      <alignment horizontal="right" vertical="top" wrapText="1"/>
    </xf>
    <xf numFmtId="0" fontId="7" fillId="0" borderId="0" xfId="0" applyFont="1" applyAlignment="1">
      <alignment horizontal="left"/>
    </xf>
    <xf numFmtId="0" fontId="7" fillId="0" borderId="0" xfId="0" applyFont="1" applyAlignment="1">
      <alignment/>
    </xf>
    <xf numFmtId="0" fontId="4" fillId="0" borderId="0" xfId="0" applyFont="1" applyAlignment="1">
      <alignment/>
    </xf>
    <xf numFmtId="0" fontId="1" fillId="0" borderId="0" xfId="0" applyNumberFormat="1" applyFont="1" applyAlignment="1">
      <alignment horizontal="center"/>
    </xf>
    <xf numFmtId="0" fontId="5" fillId="0" borderId="0" xfId="0" applyFont="1" applyAlignment="1">
      <alignment horizontal="left"/>
    </xf>
    <xf numFmtId="0" fontId="5" fillId="0" borderId="0" xfId="0" applyFont="1" applyAlignment="1">
      <alignment/>
    </xf>
    <xf numFmtId="0" fontId="1" fillId="0" borderId="0" xfId="0" applyNumberFormat="1" applyFont="1" applyBorder="1" applyAlignment="1">
      <alignment horizontal="center" vertical="top" wrapText="1"/>
    </xf>
    <xf numFmtId="0" fontId="1" fillId="0" borderId="0" xfId="0" applyNumberFormat="1" applyFont="1" applyBorder="1" applyAlignment="1">
      <alignment horizontal="center"/>
    </xf>
    <xf numFmtId="0" fontId="5" fillId="0" borderId="7" xfId="0" applyFont="1" applyBorder="1" applyAlignment="1">
      <alignment horizontal="right" vertical="top" wrapText="1"/>
    </xf>
    <xf numFmtId="0" fontId="5" fillId="0" borderId="2" xfId="0" applyFont="1" applyBorder="1" applyAlignment="1">
      <alignment horizontal="right" vertical="top" wrapText="1"/>
    </xf>
    <xf numFmtId="0" fontId="5" fillId="0" borderId="9" xfId="0" applyFont="1" applyBorder="1" applyAlignment="1">
      <alignment horizontal="left"/>
    </xf>
    <xf numFmtId="0" fontId="5" fillId="0" borderId="0" xfId="0" applyFont="1" applyBorder="1" applyAlignment="1">
      <alignment/>
    </xf>
    <xf numFmtId="0" fontId="5" fillId="0" borderId="3" xfId="0" applyFont="1" applyBorder="1" applyAlignment="1">
      <alignment vertical="top" wrapText="1"/>
    </xf>
    <xf numFmtId="0" fontId="5" fillId="0" borderId="1" xfId="0" applyFont="1" applyBorder="1" applyAlignment="1">
      <alignment vertical="top" wrapText="1"/>
    </xf>
    <xf numFmtId="0" fontId="9" fillId="0" borderId="0" xfId="0" applyFont="1" applyAlignment="1">
      <alignment horizontal="left" wrapText="1"/>
    </xf>
    <xf numFmtId="0" fontId="5" fillId="0" borderId="3"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left" vertical="top" wrapText="1"/>
    </xf>
    <xf numFmtId="0" fontId="5" fillId="0" borderId="0" xfId="0" applyFont="1" applyBorder="1" applyAlignment="1">
      <alignment horizontal="right" vertical="top" wrapText="1"/>
    </xf>
    <xf numFmtId="0" fontId="5" fillId="0" borderId="1" xfId="0" applyFont="1" applyBorder="1" applyAlignment="1">
      <alignment horizontal="right" vertical="top" wrapText="1"/>
    </xf>
    <xf numFmtId="0" fontId="5" fillId="0" borderId="6" xfId="0" applyFont="1" applyBorder="1" applyAlignment="1">
      <alignment horizontal="right" vertical="top" wrapText="1"/>
    </xf>
    <xf numFmtId="38" fontId="5" fillId="0" borderId="0" xfId="0" applyNumberFormat="1" applyFont="1" applyBorder="1" applyAlignment="1">
      <alignment/>
    </xf>
    <xf numFmtId="0" fontId="5" fillId="2" borderId="0" xfId="0" applyFont="1" applyFill="1" applyAlignment="1">
      <alignment/>
    </xf>
    <xf numFmtId="38" fontId="5" fillId="2" borderId="0" xfId="0" applyNumberFormat="1" applyFont="1" applyFill="1" applyBorder="1" applyAlignment="1">
      <alignment/>
    </xf>
    <xf numFmtId="0" fontId="5" fillId="0" borderId="0" xfId="0" applyFont="1" applyBorder="1" applyAlignment="1">
      <alignment horizontal="left"/>
    </xf>
    <xf numFmtId="0" fontId="5" fillId="0" borderId="0" xfId="0" applyNumberFormat="1" applyFont="1" applyBorder="1" applyAlignment="1">
      <alignment horizontal="center" vertical="top" wrapText="1"/>
    </xf>
    <xf numFmtId="0" fontId="5" fillId="0" borderId="7" xfId="0" applyFont="1" applyBorder="1" applyAlignment="1">
      <alignment vertical="top" wrapText="1"/>
    </xf>
    <xf numFmtId="0" fontId="8" fillId="0" borderId="0" xfId="0" applyFont="1" applyBorder="1" applyAlignment="1">
      <alignment horizontal="left" wrapText="1"/>
    </xf>
    <xf numFmtId="0" fontId="10" fillId="0" borderId="0" xfId="0" applyNumberFormat="1" applyFont="1" applyAlignment="1">
      <alignment horizontal="center"/>
    </xf>
    <xf numFmtId="0" fontId="11" fillId="0" borderId="0" xfId="0" applyNumberFormat="1" applyFont="1" applyAlignment="1">
      <alignment horizontal="center"/>
    </xf>
    <xf numFmtId="0" fontId="12" fillId="0" borderId="0" xfId="0" applyNumberFormat="1" applyFont="1" applyAlignment="1">
      <alignment horizontal="center"/>
    </xf>
    <xf numFmtId="0" fontId="1" fillId="0" borderId="0" xfId="0" applyFont="1" applyAlignment="1">
      <alignment horizontal="left"/>
    </xf>
    <xf numFmtId="0" fontId="1" fillId="2" borderId="0" xfId="0" applyFont="1" applyFill="1" applyAlignment="1">
      <alignment horizontal="left"/>
    </xf>
    <xf numFmtId="0" fontId="1" fillId="0" borderId="0" xfId="0" applyFont="1" applyAlignment="1">
      <alignment/>
    </xf>
    <xf numFmtId="0" fontId="5" fillId="0" borderId="0" xfId="0" applyFont="1" applyAlignment="1">
      <alignment/>
    </xf>
    <xf numFmtId="0" fontId="1" fillId="0" borderId="0" xfId="0" applyNumberFormat="1" applyFont="1" applyAlignment="1">
      <alignment horizontal="left"/>
    </xf>
    <xf numFmtId="0" fontId="1" fillId="0" borderId="0" xfId="0" applyFont="1" applyAlignment="1">
      <alignment/>
    </xf>
    <xf numFmtId="0" fontId="5" fillId="0" borderId="10" xfId="0" applyFont="1" applyBorder="1" applyAlignment="1">
      <alignment horizontal="center"/>
    </xf>
    <xf numFmtId="0" fontId="1" fillId="0" borderId="11" xfId="0" applyFont="1" applyBorder="1" applyAlignment="1">
      <alignment horizontal="center"/>
    </xf>
    <xf numFmtId="181" fontId="5" fillId="0" borderId="12" xfId="15" applyNumberFormat="1" applyFont="1" applyBorder="1" applyAlignment="1">
      <alignment/>
    </xf>
    <xf numFmtId="181" fontId="5" fillId="0" borderId="13" xfId="15" applyNumberFormat="1" applyFont="1" applyBorder="1" applyAlignment="1">
      <alignment/>
    </xf>
    <xf numFmtId="181" fontId="5" fillId="0" borderId="14" xfId="15" applyNumberFormat="1" applyFont="1" applyBorder="1" applyAlignment="1">
      <alignment/>
    </xf>
    <xf numFmtId="181" fontId="5" fillId="0" borderId="15" xfId="15" applyNumberFormat="1" applyFont="1" applyBorder="1" applyAlignment="1">
      <alignment/>
    </xf>
    <xf numFmtId="0" fontId="1" fillId="0" borderId="1" xfId="0" applyFont="1" applyBorder="1" applyAlignment="1">
      <alignment/>
    </xf>
    <xf numFmtId="181" fontId="5" fillId="0" borderId="16" xfId="15"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181" fontId="5" fillId="0" borderId="0" xfId="15" applyNumberFormat="1" applyFont="1" applyBorder="1" applyAlignment="1">
      <alignment/>
    </xf>
    <xf numFmtId="181" fontId="5" fillId="0" borderId="0" xfId="15" applyNumberFormat="1" applyFont="1" applyBorder="1" applyAlignment="1">
      <alignment horizontal="center"/>
    </xf>
    <xf numFmtId="43" fontId="1" fillId="0" borderId="17" xfId="15" applyFont="1" applyBorder="1" applyAlignment="1">
      <alignment horizontal="right"/>
    </xf>
    <xf numFmtId="181" fontId="5" fillId="0" borderId="0" xfId="15" applyNumberFormat="1" applyFont="1" applyAlignment="1">
      <alignment/>
    </xf>
    <xf numFmtId="181" fontId="5" fillId="2" borderId="0" xfId="15" applyNumberFormat="1" applyFont="1" applyFill="1" applyAlignment="1">
      <alignment/>
    </xf>
    <xf numFmtId="38" fontId="5" fillId="0" borderId="0" xfId="0" applyNumberFormat="1" applyFont="1" applyAlignment="1">
      <alignment/>
    </xf>
    <xf numFmtId="0" fontId="5" fillId="2" borderId="0" xfId="0" applyFont="1" applyFill="1" applyAlignment="1" quotePrefix="1">
      <alignment/>
    </xf>
    <xf numFmtId="0" fontId="13" fillId="2" borderId="0" xfId="0" applyFont="1" applyFill="1" applyAlignment="1">
      <alignment/>
    </xf>
    <xf numFmtId="0" fontId="5" fillId="0" borderId="0" xfId="0" applyFont="1" applyAlignment="1">
      <alignment vertical="center"/>
    </xf>
    <xf numFmtId="189" fontId="1" fillId="0" borderId="4" xfId="0" applyNumberFormat="1" applyFont="1" applyFill="1" applyBorder="1" applyAlignment="1">
      <alignment horizontal="right" vertical="top" wrapText="1"/>
    </xf>
    <xf numFmtId="0" fontId="1" fillId="0" borderId="2" xfId="0" applyFont="1" applyFill="1" applyBorder="1" applyAlignment="1">
      <alignment horizontal="right" vertical="top" wrapText="1"/>
    </xf>
    <xf numFmtId="0" fontId="1" fillId="0" borderId="0" xfId="0" applyNumberFormat="1" applyFont="1" applyFill="1" applyAlignment="1">
      <alignment horizontal="center"/>
    </xf>
    <xf numFmtId="0" fontId="5" fillId="0" borderId="0" xfId="0" applyFont="1" applyFill="1" applyAlignment="1">
      <alignment horizontal="left"/>
    </xf>
    <xf numFmtId="43" fontId="1" fillId="0" borderId="18" xfId="15" applyFont="1" applyBorder="1" applyAlignment="1">
      <alignment vertical="top" wrapText="1"/>
    </xf>
    <xf numFmtId="43" fontId="1" fillId="0" borderId="11" xfId="15" applyFont="1" applyBorder="1" applyAlignment="1">
      <alignment vertical="top" wrapText="1"/>
    </xf>
    <xf numFmtId="43" fontId="1" fillId="0" borderId="12" xfId="15" applyFont="1" applyBorder="1" applyAlignment="1">
      <alignment horizontal="right" vertical="top" wrapText="1"/>
    </xf>
    <xf numFmtId="43" fontId="1" fillId="0" borderId="16" xfId="15" applyFont="1" applyBorder="1" applyAlignment="1">
      <alignment horizontal="right" vertical="top" wrapText="1"/>
    </xf>
    <xf numFmtId="43" fontId="1" fillId="0" borderId="19" xfId="15" applyFont="1" applyBorder="1" applyAlignment="1">
      <alignment horizontal="right"/>
    </xf>
    <xf numFmtId="43" fontId="1" fillId="0" borderId="20" xfId="15" applyFont="1" applyBorder="1" applyAlignment="1">
      <alignment horizontal="right"/>
    </xf>
    <xf numFmtId="43" fontId="1" fillId="0" borderId="21" xfId="15" applyFont="1" applyBorder="1" applyAlignment="1">
      <alignment horizontal="right"/>
    </xf>
    <xf numFmtId="181" fontId="5" fillId="2" borderId="21" xfId="15" applyNumberFormat="1" applyFont="1" applyFill="1" applyBorder="1" applyAlignment="1">
      <alignment horizontal="right"/>
    </xf>
    <xf numFmtId="181" fontId="1" fillId="0" borderId="22" xfId="15" applyNumberFormat="1" applyFont="1" applyBorder="1" applyAlignment="1">
      <alignment horizontal="right"/>
    </xf>
    <xf numFmtId="181" fontId="1" fillId="0" borderId="23" xfId="15" applyNumberFormat="1" applyFont="1" applyBorder="1" applyAlignment="1">
      <alignment horizontal="right"/>
    </xf>
    <xf numFmtId="181" fontId="1" fillId="0" borderId="24" xfId="15" applyNumberFormat="1" applyFont="1" applyBorder="1" applyAlignment="1">
      <alignment horizontal="right"/>
    </xf>
    <xf numFmtId="181" fontId="1" fillId="0" borderId="25" xfId="15" applyNumberFormat="1" applyFont="1" applyBorder="1" applyAlignment="1">
      <alignment horizontal="right"/>
    </xf>
    <xf numFmtId="43" fontId="1" fillId="0" borderId="21" xfId="15" applyFont="1" applyBorder="1" applyAlignment="1">
      <alignment horizontal="right" wrapText="1"/>
    </xf>
    <xf numFmtId="181" fontId="5" fillId="2" borderId="19" xfId="15" applyNumberFormat="1" applyFont="1" applyFill="1" applyBorder="1" applyAlignment="1">
      <alignment horizontal="right"/>
    </xf>
    <xf numFmtId="189" fontId="1" fillId="0" borderId="18" xfId="0" applyNumberFormat="1" applyFont="1" applyFill="1" applyBorder="1" applyAlignment="1">
      <alignment horizontal="right" vertical="top" wrapText="1"/>
    </xf>
    <xf numFmtId="0" fontId="1" fillId="0" borderId="11" xfId="0" applyFont="1" applyFill="1" applyBorder="1" applyAlignment="1">
      <alignment horizontal="right" vertical="top" wrapText="1"/>
    </xf>
    <xf numFmtId="181" fontId="5" fillId="2" borderId="1" xfId="15" applyNumberFormat="1" applyFont="1" applyFill="1" applyBorder="1" applyAlignment="1">
      <alignment horizontal="right"/>
    </xf>
    <xf numFmtId="181" fontId="5" fillId="2" borderId="2" xfId="15" applyNumberFormat="1" applyFont="1" applyFill="1" applyBorder="1" applyAlignment="1">
      <alignment horizontal="right"/>
    </xf>
    <xf numFmtId="181" fontId="5" fillId="2" borderId="13" xfId="15" applyNumberFormat="1" applyFont="1" applyFill="1" applyBorder="1" applyAlignment="1">
      <alignment horizontal="right"/>
    </xf>
    <xf numFmtId="181" fontId="5" fillId="2" borderId="14" xfId="15" applyNumberFormat="1" applyFont="1" applyFill="1" applyBorder="1" applyAlignment="1">
      <alignment horizontal="right"/>
    </xf>
    <xf numFmtId="181" fontId="5" fillId="2" borderId="26" xfId="15" applyNumberFormat="1" applyFont="1" applyFill="1" applyBorder="1" applyAlignment="1">
      <alignment horizontal="right"/>
    </xf>
    <xf numFmtId="181" fontId="1" fillId="2" borderId="15" xfId="15" applyNumberFormat="1" applyFont="1" applyFill="1" applyBorder="1" applyAlignment="1">
      <alignment horizontal="right"/>
    </xf>
    <xf numFmtId="192" fontId="1" fillId="2" borderId="16" xfId="15" applyNumberFormat="1" applyFont="1" applyFill="1" applyBorder="1" applyAlignment="1">
      <alignment horizontal="right"/>
    </xf>
    <xf numFmtId="181" fontId="1" fillId="2" borderId="27" xfId="15" applyNumberFormat="1" applyFont="1" applyFill="1" applyBorder="1" applyAlignment="1">
      <alignment horizontal="right"/>
    </xf>
    <xf numFmtId="181" fontId="1" fillId="2" borderId="21" xfId="15" applyNumberFormat="1" applyFont="1" applyFill="1" applyBorder="1" applyAlignment="1">
      <alignment horizontal="right"/>
    </xf>
    <xf numFmtId="181" fontId="1" fillId="2" borderId="0" xfId="15" applyNumberFormat="1" applyFont="1" applyFill="1" applyBorder="1" applyAlignment="1">
      <alignment horizontal="right"/>
    </xf>
    <xf numFmtId="181" fontId="1" fillId="2" borderId="10" xfId="15" applyNumberFormat="1" applyFont="1" applyFill="1" applyBorder="1" applyAlignment="1">
      <alignment horizontal="right"/>
    </xf>
    <xf numFmtId="181" fontId="5" fillId="2" borderId="28" xfId="15" applyNumberFormat="1" applyFont="1" applyFill="1" applyBorder="1" applyAlignment="1">
      <alignment horizontal="right"/>
    </xf>
    <xf numFmtId="181" fontId="5" fillId="2" borderId="29" xfId="15" applyNumberFormat="1" applyFont="1" applyFill="1" applyBorder="1" applyAlignment="1">
      <alignment horizontal="right"/>
    </xf>
    <xf numFmtId="181" fontId="5" fillId="2" borderId="6" xfId="15" applyNumberFormat="1" applyFont="1" applyFill="1" applyBorder="1" applyAlignment="1">
      <alignment horizontal="right"/>
    </xf>
    <xf numFmtId="181" fontId="1" fillId="2" borderId="11" xfId="15" applyNumberFormat="1" applyFont="1" applyFill="1" applyBorder="1" applyAlignment="1">
      <alignment horizontal="right"/>
    </xf>
    <xf numFmtId="181" fontId="5" fillId="2" borderId="0" xfId="15" applyNumberFormat="1" applyFont="1" applyFill="1" applyBorder="1" applyAlignment="1">
      <alignment horizontal="right"/>
    </xf>
    <xf numFmtId="181" fontId="1" fillId="2" borderId="30" xfId="15" applyNumberFormat="1" applyFont="1" applyFill="1" applyBorder="1" applyAlignment="1">
      <alignment horizontal="right"/>
    </xf>
    <xf numFmtId="181" fontId="5" fillId="2" borderId="30" xfId="15" applyNumberFormat="1" applyFont="1" applyFill="1" applyBorder="1" applyAlignment="1">
      <alignment horizontal="right"/>
    </xf>
    <xf numFmtId="181" fontId="1" fillId="2" borderId="22" xfId="15" applyNumberFormat="1" applyFont="1" applyFill="1" applyBorder="1" applyAlignment="1">
      <alignment horizontal="right"/>
    </xf>
    <xf numFmtId="181" fontId="1" fillId="2" borderId="23" xfId="15" applyNumberFormat="1" applyFont="1" applyFill="1" applyBorder="1" applyAlignment="1">
      <alignment horizontal="right"/>
    </xf>
    <xf numFmtId="0" fontId="5" fillId="2" borderId="27" xfId="0" applyFont="1" applyFill="1" applyBorder="1" applyAlignment="1">
      <alignment vertical="top" wrapText="1"/>
    </xf>
    <xf numFmtId="181" fontId="5" fillId="2" borderId="7" xfId="15" applyNumberFormat="1" applyFont="1" applyFill="1" applyBorder="1" applyAlignment="1">
      <alignment horizontal="right" vertical="top" wrapText="1"/>
    </xf>
    <xf numFmtId="0" fontId="5" fillId="2" borderId="28" xfId="0" applyFont="1" applyFill="1" applyBorder="1" applyAlignment="1">
      <alignment vertical="top" wrapText="1"/>
    </xf>
    <xf numFmtId="181" fontId="5" fillId="2" borderId="2" xfId="15" applyNumberFormat="1" applyFont="1" applyFill="1" applyBorder="1" applyAlignment="1">
      <alignment horizontal="right" vertical="top" wrapText="1"/>
    </xf>
    <xf numFmtId="0" fontId="5" fillId="2" borderId="0" xfId="0" applyFont="1" applyFill="1" applyAlignment="1">
      <alignment horizontal="left"/>
    </xf>
    <xf numFmtId="0" fontId="5" fillId="2" borderId="0" xfId="0" applyNumberFormat="1" applyFont="1" applyFill="1" applyAlignment="1">
      <alignment horizontal="center"/>
    </xf>
    <xf numFmtId="0" fontId="5" fillId="2" borderId="0" xfId="0" applyNumberFormat="1" applyFont="1" applyFill="1" applyAlignment="1">
      <alignment horizontal="center" vertical="top"/>
    </xf>
    <xf numFmtId="191" fontId="5" fillId="0" borderId="1" xfId="0" applyNumberFormat="1" applyFont="1" applyBorder="1" applyAlignment="1">
      <alignment vertical="top" wrapText="1"/>
    </xf>
    <xf numFmtId="38" fontId="5" fillId="0" borderId="2" xfId="0" applyNumberFormat="1" applyFont="1" applyBorder="1" applyAlignment="1">
      <alignment horizontal="right" vertical="top" wrapText="1"/>
    </xf>
    <xf numFmtId="181" fontId="1" fillId="2" borderId="31" xfId="15" applyNumberFormat="1" applyFont="1" applyFill="1" applyBorder="1" applyAlignment="1">
      <alignment horizontal="right"/>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
    </xf>
    <xf numFmtId="181" fontId="3" fillId="0" borderId="0" xfId="15" applyNumberFormat="1" applyFont="1" applyFill="1" applyAlignment="1">
      <alignment/>
    </xf>
    <xf numFmtId="43" fontId="5" fillId="2" borderId="0" xfId="15" applyFont="1" applyFill="1" applyBorder="1" applyAlignment="1">
      <alignment horizontal="center" vertical="top" wrapText="1"/>
    </xf>
    <xf numFmtId="0" fontId="5" fillId="2" borderId="0" xfId="0" applyFont="1" applyFill="1" applyBorder="1" applyAlignment="1">
      <alignment horizontal="center" vertical="top" wrapText="1"/>
    </xf>
    <xf numFmtId="43" fontId="5" fillId="2" borderId="0" xfId="15" applyFont="1" applyFill="1" applyBorder="1" applyAlignment="1">
      <alignment horizontal="right" vertical="top" wrapText="1"/>
    </xf>
    <xf numFmtId="0" fontId="5" fillId="2" borderId="0" xfId="0" applyFont="1" applyFill="1" applyBorder="1" applyAlignment="1">
      <alignment horizontal="right" vertical="top" wrapText="1"/>
    </xf>
    <xf numFmtId="0" fontId="5" fillId="2" borderId="3" xfId="0" applyFont="1" applyFill="1" applyBorder="1" applyAlignment="1">
      <alignment vertical="top" wrapText="1"/>
    </xf>
    <xf numFmtId="0" fontId="5" fillId="2" borderId="1" xfId="0" applyFont="1" applyFill="1" applyBorder="1" applyAlignment="1">
      <alignment vertical="top" wrapText="1"/>
    </xf>
    <xf numFmtId="181" fontId="1" fillId="2" borderId="19" xfId="15" applyNumberFormat="1" applyFont="1" applyFill="1" applyBorder="1" applyAlignment="1">
      <alignment horizontal="right"/>
    </xf>
    <xf numFmtId="0" fontId="16" fillId="0" borderId="0" xfId="0" applyFont="1" applyFill="1" applyBorder="1" applyAlignment="1">
      <alignment/>
    </xf>
    <xf numFmtId="0" fontId="17" fillId="0" borderId="0" xfId="0" applyFont="1" applyFill="1" applyBorder="1" applyAlignment="1">
      <alignment horizontal="center"/>
    </xf>
    <xf numFmtId="0" fontId="18" fillId="0" borderId="0" xfId="0" applyFont="1" applyFill="1" applyBorder="1" applyAlignment="1">
      <alignment/>
    </xf>
    <xf numFmtId="181" fontId="18" fillId="0" borderId="0" xfId="15" applyNumberFormat="1" applyFont="1" applyFill="1" applyBorder="1" applyAlignment="1">
      <alignment/>
    </xf>
    <xf numFmtId="0" fontId="1" fillId="0" borderId="0" xfId="15" applyNumberFormat="1" applyFont="1" applyBorder="1" applyAlignment="1" quotePrefix="1">
      <alignment horizontal="right" vertical="top" wrapText="1"/>
    </xf>
    <xf numFmtId="0" fontId="2" fillId="0" borderId="0" xfId="0" applyFont="1" applyFill="1" applyAlignment="1">
      <alignment horizontal="right"/>
    </xf>
    <xf numFmtId="0" fontId="19" fillId="0" borderId="0" xfId="0" applyFont="1" applyFill="1" applyAlignment="1">
      <alignment horizontal="right"/>
    </xf>
    <xf numFmtId="43" fontId="1" fillId="2" borderId="12" xfId="15" applyFont="1" applyFill="1" applyBorder="1" applyAlignment="1">
      <alignment horizontal="right"/>
    </xf>
    <xf numFmtId="43" fontId="1" fillId="2" borderId="13" xfId="15" applyFont="1" applyFill="1" applyBorder="1" applyAlignment="1">
      <alignment horizontal="right"/>
    </xf>
    <xf numFmtId="43" fontId="1" fillId="2" borderId="16" xfId="15" applyFont="1" applyFill="1" applyBorder="1" applyAlignment="1">
      <alignment horizontal="right"/>
    </xf>
    <xf numFmtId="181" fontId="1" fillId="2" borderId="13" xfId="15" applyNumberFormat="1" applyFont="1" applyFill="1" applyBorder="1" applyAlignment="1">
      <alignment horizontal="right"/>
    </xf>
    <xf numFmtId="181" fontId="1" fillId="2" borderId="18" xfId="15" applyNumberFormat="1" applyFont="1" applyFill="1" applyBorder="1" applyAlignment="1">
      <alignment horizontal="right"/>
    </xf>
    <xf numFmtId="181" fontId="5" fillId="2" borderId="10" xfId="15" applyNumberFormat="1" applyFont="1" applyFill="1" applyBorder="1" applyAlignment="1">
      <alignment horizontal="right"/>
    </xf>
    <xf numFmtId="181" fontId="5" fillId="2" borderId="32" xfId="15" applyNumberFormat="1" applyFont="1" applyFill="1" applyBorder="1" applyAlignment="1">
      <alignment horizontal="right"/>
    </xf>
    <xf numFmtId="181" fontId="1" fillId="2" borderId="33" xfId="15" applyNumberFormat="1" applyFont="1" applyFill="1" applyBorder="1" applyAlignment="1">
      <alignment horizontal="right"/>
    </xf>
    <xf numFmtId="191" fontId="1" fillId="2" borderId="11" xfId="15" applyNumberFormat="1" applyFont="1" applyFill="1" applyBorder="1" applyAlignment="1">
      <alignment horizontal="right"/>
    </xf>
    <xf numFmtId="181" fontId="1" fillId="2" borderId="12" xfId="15" applyNumberFormat="1" applyFont="1" applyFill="1" applyBorder="1" applyAlignment="1">
      <alignment horizontal="right"/>
    </xf>
    <xf numFmtId="193" fontId="1" fillId="2" borderId="16" xfId="15" applyNumberFormat="1" applyFont="1" applyFill="1" applyBorder="1" applyAlignment="1">
      <alignment horizontal="right"/>
    </xf>
    <xf numFmtId="194" fontId="1" fillId="2" borderId="16" xfId="15" applyNumberFormat="1" applyFont="1" applyFill="1" applyBorder="1" applyAlignment="1">
      <alignment horizontal="right"/>
    </xf>
    <xf numFmtId="0" fontId="1" fillId="0" borderId="4" xfId="15" applyNumberFormat="1" applyFont="1" applyBorder="1" applyAlignment="1">
      <alignment horizontal="right" vertical="top" wrapText="1"/>
    </xf>
    <xf numFmtId="0" fontId="20" fillId="0" borderId="0" xfId="0" applyFont="1" applyFill="1" applyAlignment="1">
      <alignment horizontal="left"/>
    </xf>
    <xf numFmtId="0" fontId="5" fillId="2" borderId="0" xfId="0" applyNumberFormat="1" applyFont="1" applyFill="1" applyAlignment="1">
      <alignment horizontal="center" vertical="center"/>
    </xf>
    <xf numFmtId="0" fontId="5" fillId="0" borderId="0" xfId="0" applyNumberFormat="1" applyFont="1" applyAlignment="1">
      <alignment horizontal="center"/>
    </xf>
    <xf numFmtId="38" fontId="5" fillId="0" borderId="13" xfId="0" applyNumberFormat="1" applyFont="1" applyBorder="1" applyAlignment="1">
      <alignment horizontal="right"/>
    </xf>
    <xf numFmtId="38" fontId="5" fillId="0" borderId="16" xfId="0" applyNumberFormat="1" applyFont="1" applyBorder="1" applyAlignment="1">
      <alignment horizontal="right"/>
    </xf>
    <xf numFmtId="0" fontId="1" fillId="0" borderId="25" xfId="0" applyFont="1" applyBorder="1" applyAlignment="1">
      <alignment vertical="top" wrapText="1"/>
    </xf>
    <xf numFmtId="0" fontId="5" fillId="0" borderId="8" xfId="0" applyFont="1" applyBorder="1" applyAlignment="1">
      <alignment horizontal="left"/>
    </xf>
    <xf numFmtId="38" fontId="5" fillId="0" borderId="18" xfId="0" applyNumberFormat="1" applyFont="1" applyBorder="1" applyAlignment="1">
      <alignment vertical="top" wrapText="1"/>
    </xf>
    <xf numFmtId="38" fontId="5" fillId="0" borderId="10" xfId="0" applyNumberFormat="1" applyFont="1" applyBorder="1" applyAlignment="1">
      <alignment/>
    </xf>
    <xf numFmtId="38" fontId="5" fillId="2" borderId="11" xfId="0" applyNumberFormat="1" applyFont="1" applyFill="1" applyBorder="1" applyAlignment="1">
      <alignment/>
    </xf>
    <xf numFmtId="0" fontId="19" fillId="0" borderId="0" xfId="0" applyFont="1" applyFill="1" applyAlignment="1">
      <alignment horizontal="center"/>
    </xf>
    <xf numFmtId="195" fontId="1" fillId="0" borderId="3" xfId="15" applyNumberFormat="1" applyFont="1" applyBorder="1" applyAlignment="1" quotePrefix="1">
      <alignment horizontal="right"/>
    </xf>
    <xf numFmtId="195" fontId="1" fillId="0" borderId="12" xfId="15" applyNumberFormat="1" applyFont="1" applyBorder="1" applyAlignment="1">
      <alignment horizontal="right"/>
    </xf>
    <xf numFmtId="195" fontId="1" fillId="0" borderId="34" xfId="15" applyNumberFormat="1" applyFont="1" applyBorder="1" applyAlignment="1" quotePrefix="1">
      <alignment horizontal="right"/>
    </xf>
    <xf numFmtId="195" fontId="1" fillId="0" borderId="4" xfId="15" applyNumberFormat="1" applyFont="1" applyBorder="1" applyAlignment="1">
      <alignment horizontal="right"/>
    </xf>
    <xf numFmtId="43" fontId="1" fillId="0" borderId="1" xfId="15" applyFont="1" applyBorder="1" applyAlignment="1">
      <alignment horizontal="right"/>
    </xf>
    <xf numFmtId="43" fontId="1" fillId="0" borderId="16" xfId="15" applyFont="1" applyBorder="1" applyAlignment="1">
      <alignment horizontal="right"/>
    </xf>
    <xf numFmtId="43" fontId="1" fillId="0" borderId="6" xfId="15" applyFont="1" applyBorder="1" applyAlignment="1">
      <alignment horizontal="right"/>
    </xf>
    <xf numFmtId="43" fontId="1" fillId="0" borderId="2" xfId="15" applyFont="1" applyBorder="1" applyAlignment="1">
      <alignment horizontal="right"/>
    </xf>
    <xf numFmtId="38" fontId="5" fillId="2" borderId="0" xfId="0" applyNumberFormat="1" applyFont="1" applyFill="1" applyAlignment="1">
      <alignment/>
    </xf>
    <xf numFmtId="38" fontId="3" fillId="0" borderId="0" xfId="0" applyNumberFormat="1" applyFont="1" applyAlignment="1">
      <alignment/>
    </xf>
    <xf numFmtId="0" fontId="5" fillId="2" borderId="13" xfId="0" applyFont="1" applyFill="1" applyBorder="1" applyAlignment="1">
      <alignment horizontal="right"/>
    </xf>
    <xf numFmtId="38" fontId="3" fillId="0" borderId="0" xfId="0" applyNumberFormat="1" applyFont="1" applyFill="1" applyAlignment="1">
      <alignment/>
    </xf>
    <xf numFmtId="38" fontId="1" fillId="2" borderId="18" xfId="0" applyNumberFormat="1" applyFont="1" applyFill="1" applyBorder="1" applyAlignment="1">
      <alignment horizontal="right"/>
    </xf>
    <xf numFmtId="38" fontId="1" fillId="2" borderId="10" xfId="0" applyNumberFormat="1" applyFont="1" applyFill="1" applyBorder="1" applyAlignment="1">
      <alignment horizontal="right"/>
    </xf>
    <xf numFmtId="38" fontId="1" fillId="2" borderId="11" xfId="0" applyNumberFormat="1" applyFont="1" applyFill="1" applyBorder="1" applyAlignment="1">
      <alignment horizontal="right"/>
    </xf>
    <xf numFmtId="38" fontId="5" fillId="2" borderId="12" xfId="0" applyNumberFormat="1" applyFont="1" applyFill="1" applyBorder="1" applyAlignment="1">
      <alignment/>
    </xf>
    <xf numFmtId="38" fontId="5" fillId="2" borderId="13" xfId="0" applyNumberFormat="1" applyFont="1" applyFill="1" applyBorder="1" applyAlignment="1">
      <alignment/>
    </xf>
    <xf numFmtId="38" fontId="5" fillId="2" borderId="26" xfId="0" applyNumberFormat="1" applyFont="1" applyFill="1" applyBorder="1" applyAlignment="1">
      <alignment/>
    </xf>
    <xf numFmtId="38" fontId="1" fillId="2" borderId="15" xfId="0" applyNumberFormat="1" applyFont="1" applyFill="1" applyBorder="1" applyAlignment="1">
      <alignment/>
    </xf>
    <xf numFmtId="38" fontId="5" fillId="2" borderId="14" xfId="0" applyNumberFormat="1" applyFont="1" applyFill="1" applyBorder="1" applyAlignment="1">
      <alignment/>
    </xf>
    <xf numFmtId="192" fontId="1" fillId="2" borderId="16" xfId="0" applyNumberFormat="1" applyFont="1" applyFill="1" applyBorder="1" applyAlignment="1">
      <alignment/>
    </xf>
    <xf numFmtId="38" fontId="1" fillId="2" borderId="13" xfId="0" applyNumberFormat="1" applyFont="1" applyFill="1" applyBorder="1" applyAlignment="1">
      <alignment/>
    </xf>
    <xf numFmtId="43" fontId="5" fillId="0" borderId="0" xfId="15" applyFont="1" applyAlignment="1">
      <alignment/>
    </xf>
    <xf numFmtId="43" fontId="5" fillId="0" borderId="0" xfId="15" applyFont="1" applyBorder="1" applyAlignment="1">
      <alignment/>
    </xf>
    <xf numFmtId="43" fontId="1" fillId="0" borderId="13" xfId="15" applyFont="1" applyBorder="1" applyAlignment="1" quotePrefix="1">
      <alignment horizontal="right"/>
    </xf>
    <xf numFmtId="180" fontId="5" fillId="0" borderId="3" xfId="15" applyNumberFormat="1" applyFont="1" applyBorder="1" applyAlignment="1">
      <alignment vertical="top" wrapText="1"/>
    </xf>
    <xf numFmtId="180" fontId="5" fillId="0" borderId="7" xfId="15" applyNumberFormat="1" applyFont="1" applyBorder="1" applyAlignment="1">
      <alignment horizontal="right" vertical="top" wrapText="1"/>
    </xf>
    <xf numFmtId="43" fontId="1" fillId="0" borderId="3" xfId="15" applyFont="1" applyBorder="1" applyAlignment="1">
      <alignment vertical="top" wrapText="1"/>
    </xf>
    <xf numFmtId="181" fontId="1" fillId="0" borderId="3" xfId="15" applyNumberFormat="1" applyFont="1" applyBorder="1" applyAlignment="1">
      <alignment vertical="top" wrapText="1"/>
    </xf>
    <xf numFmtId="181" fontId="5" fillId="2" borderId="3" xfId="15" applyNumberFormat="1" applyFont="1" applyFill="1" applyBorder="1" applyAlignment="1">
      <alignment vertical="top" wrapText="1"/>
    </xf>
    <xf numFmtId="181" fontId="5" fillId="2" borderId="3" xfId="15" applyNumberFormat="1" applyFont="1" applyFill="1" applyBorder="1" applyAlignment="1">
      <alignment horizontal="right" vertical="top" wrapText="1"/>
    </xf>
    <xf numFmtId="181" fontId="5" fillId="0" borderId="3" xfId="15" applyNumberFormat="1" applyFont="1" applyBorder="1" applyAlignment="1">
      <alignment vertical="top" wrapText="1"/>
    </xf>
    <xf numFmtId="181" fontId="5" fillId="0" borderId="7" xfId="15" applyNumberFormat="1" applyFont="1" applyBorder="1" applyAlignment="1">
      <alignment horizontal="right" vertical="top"/>
    </xf>
    <xf numFmtId="181" fontId="5" fillId="0" borderId="3" xfId="15" applyNumberFormat="1" applyFont="1" applyBorder="1" applyAlignment="1">
      <alignment horizontal="right" vertical="top" wrapText="1"/>
    </xf>
    <xf numFmtId="181" fontId="5" fillId="0" borderId="7" xfId="15" applyNumberFormat="1" applyFont="1" applyBorder="1" applyAlignment="1">
      <alignment horizontal="right" vertical="top" wrapText="1"/>
    </xf>
    <xf numFmtId="181" fontId="0" fillId="0" borderId="7" xfId="15" applyNumberFormat="1" applyBorder="1" applyAlignment="1">
      <alignment vertical="center" wrapText="1"/>
    </xf>
    <xf numFmtId="181" fontId="5" fillId="0" borderId="4" xfId="15" applyNumberFormat="1" applyFont="1" applyBorder="1" applyAlignment="1">
      <alignment vertical="center" wrapText="1"/>
    </xf>
    <xf numFmtId="181" fontId="5" fillId="2" borderId="4" xfId="15" applyNumberFormat="1" applyFont="1" applyFill="1" applyBorder="1" applyAlignment="1">
      <alignment vertical="center" wrapText="1"/>
    </xf>
    <xf numFmtId="181" fontId="5" fillId="2" borderId="7" xfId="15" applyNumberFormat="1" applyFont="1" applyFill="1" applyBorder="1" applyAlignment="1">
      <alignment vertical="center" wrapText="1"/>
    </xf>
    <xf numFmtId="181" fontId="3" fillId="0" borderId="0" xfId="15" applyNumberFormat="1" applyFont="1" applyFill="1" applyAlignment="1">
      <alignment/>
    </xf>
    <xf numFmtId="0" fontId="2" fillId="0" borderId="0" xfId="0" applyFont="1" applyFill="1" applyAlignment="1" quotePrefix="1">
      <alignment horizontal="right"/>
    </xf>
    <xf numFmtId="181" fontId="5" fillId="2" borderId="12" xfId="15" applyNumberFormat="1" applyFont="1" applyFill="1" applyBorder="1" applyAlignment="1">
      <alignment vertical="top" wrapText="1"/>
    </xf>
    <xf numFmtId="181" fontId="5" fillId="2" borderId="13" xfId="15" applyNumberFormat="1" applyFont="1" applyFill="1" applyBorder="1" applyAlignment="1">
      <alignment vertical="top" wrapText="1"/>
    </xf>
    <xf numFmtId="181" fontId="5" fillId="2" borderId="5" xfId="15" applyNumberFormat="1" applyFont="1" applyFill="1" applyBorder="1" applyAlignment="1">
      <alignment vertical="top" wrapText="1"/>
    </xf>
    <xf numFmtId="181" fontId="5" fillId="2" borderId="0" xfId="15" applyNumberFormat="1" applyFont="1" applyFill="1" applyBorder="1" applyAlignment="1">
      <alignment horizontal="right" vertical="top" wrapText="1"/>
    </xf>
    <xf numFmtId="181" fontId="5" fillId="2" borderId="1" xfId="15" applyNumberFormat="1" applyFont="1" applyFill="1" applyBorder="1" applyAlignment="1">
      <alignment vertical="top" wrapText="1"/>
    </xf>
    <xf numFmtId="181" fontId="5" fillId="2" borderId="1" xfId="15" applyNumberFormat="1" applyFont="1" applyFill="1" applyBorder="1" applyAlignment="1">
      <alignment horizontal="right" vertical="top" wrapText="1"/>
    </xf>
    <xf numFmtId="43" fontId="5" fillId="0" borderId="3" xfId="15" applyFont="1" applyBorder="1" applyAlignment="1">
      <alignment/>
    </xf>
    <xf numFmtId="43" fontId="1" fillId="0" borderId="0" xfId="15" applyFont="1" applyBorder="1" applyAlignment="1">
      <alignment/>
    </xf>
    <xf numFmtId="43" fontId="1" fillId="0" borderId="0" xfId="15" applyFont="1" applyBorder="1" applyAlignment="1">
      <alignment horizontal="center"/>
    </xf>
    <xf numFmtId="43" fontId="5" fillId="0" borderId="0" xfId="15" applyFont="1" applyBorder="1" applyAlignment="1">
      <alignment horizontal="center"/>
    </xf>
    <xf numFmtId="43" fontId="1" fillId="0" borderId="0" xfId="15" applyFont="1" applyAlignment="1">
      <alignment/>
    </xf>
    <xf numFmtId="43" fontId="1" fillId="0" borderId="0" xfId="15" applyFont="1" applyAlignment="1">
      <alignment horizontal="left"/>
    </xf>
    <xf numFmtId="43" fontId="1" fillId="0" borderId="0" xfId="15" applyFont="1" applyAlignment="1">
      <alignment horizontal="center"/>
    </xf>
    <xf numFmtId="43" fontId="5" fillId="2" borderId="0" xfId="15" applyFont="1" applyFill="1" applyAlignment="1">
      <alignment/>
    </xf>
    <xf numFmtId="43" fontId="1" fillId="2" borderId="0" xfId="15" applyFont="1" applyFill="1" applyAlignment="1">
      <alignment horizontal="left"/>
    </xf>
    <xf numFmtId="43" fontId="5" fillId="0" borderId="0" xfId="15" applyFont="1" applyAlignment="1">
      <alignment/>
    </xf>
    <xf numFmtId="43" fontId="1" fillId="0" borderId="12" xfId="15" applyFont="1" applyBorder="1" applyAlignment="1">
      <alignment vertical="top" wrapText="1"/>
    </xf>
    <xf numFmtId="43" fontId="5" fillId="0" borderId="13" xfId="15" applyFont="1" applyBorder="1" applyAlignment="1">
      <alignment vertical="top" wrapText="1"/>
    </xf>
    <xf numFmtId="43" fontId="5" fillId="2" borderId="16" xfId="15" applyFont="1" applyFill="1" applyBorder="1" applyAlignment="1">
      <alignment vertical="top" wrapText="1"/>
    </xf>
    <xf numFmtId="43" fontId="3" fillId="0" borderId="0" xfId="15" applyFont="1" applyFill="1" applyAlignment="1">
      <alignment/>
    </xf>
    <xf numFmtId="43" fontId="3" fillId="2" borderId="0" xfId="15" applyFont="1" applyFill="1" applyAlignment="1">
      <alignment/>
    </xf>
    <xf numFmtId="43" fontId="3" fillId="0" borderId="0" xfId="15" applyFont="1" applyFill="1" applyAlignment="1">
      <alignment horizontal="left"/>
    </xf>
    <xf numFmtId="43" fontId="3" fillId="0" borderId="0" xfId="15" applyFont="1" applyFill="1" applyAlignment="1">
      <alignment horizontal="left" indent="1"/>
    </xf>
    <xf numFmtId="43" fontId="5" fillId="0" borderId="0" xfId="15" applyFont="1" applyAlignment="1">
      <alignment horizontal="left"/>
    </xf>
    <xf numFmtId="43" fontId="1" fillId="0" borderId="8" xfId="15" applyFont="1" applyBorder="1" applyAlignment="1">
      <alignment vertical="top" wrapText="1"/>
    </xf>
    <xf numFmtId="43" fontId="5" fillId="0" borderId="18" xfId="15" applyFont="1" applyBorder="1" applyAlignment="1">
      <alignment horizontal="left"/>
    </xf>
    <xf numFmtId="43" fontId="5" fillId="0" borderId="0" xfId="15" applyFont="1" applyBorder="1" applyAlignment="1">
      <alignment horizontal="right" vertical="top" wrapText="1"/>
    </xf>
    <xf numFmtId="43" fontId="5" fillId="0" borderId="3" xfId="15" applyFont="1" applyBorder="1" applyAlignment="1">
      <alignment horizontal="left"/>
    </xf>
    <xf numFmtId="43" fontId="5" fillId="0" borderId="10" xfId="15" applyFont="1" applyBorder="1" applyAlignment="1">
      <alignment horizontal="left"/>
    </xf>
    <xf numFmtId="43" fontId="5" fillId="0" borderId="10" xfId="15" applyFont="1" applyBorder="1" applyAlignment="1">
      <alignment vertical="top" wrapText="1"/>
    </xf>
    <xf numFmtId="43" fontId="1" fillId="0" borderId="1" xfId="15" applyFont="1" applyBorder="1" applyAlignment="1">
      <alignment vertical="top" wrapText="1"/>
    </xf>
    <xf numFmtId="43" fontId="5" fillId="0" borderId="11" xfId="15" applyFont="1" applyBorder="1" applyAlignment="1">
      <alignment vertical="top" wrapText="1"/>
    </xf>
    <xf numFmtId="43" fontId="5" fillId="2" borderId="0" xfId="15" applyFont="1" applyFill="1" applyAlignment="1">
      <alignment/>
    </xf>
    <xf numFmtId="43" fontId="5" fillId="2" borderId="0" xfId="15" applyFont="1" applyFill="1" applyAlignment="1">
      <alignment horizontal="left" vertical="top" wrapText="1"/>
    </xf>
    <xf numFmtId="43" fontId="5" fillId="2" borderId="0" xfId="15" applyFont="1" applyFill="1" applyBorder="1" applyAlignment="1">
      <alignment/>
    </xf>
    <xf numFmtId="43" fontId="5" fillId="0" borderId="0" xfId="15" applyFont="1" applyFill="1" applyAlignment="1">
      <alignment/>
    </xf>
    <xf numFmtId="43" fontId="5" fillId="0" borderId="0" xfId="15" applyFont="1" applyFill="1" applyAlignment="1">
      <alignment horizontal="left"/>
    </xf>
    <xf numFmtId="43" fontId="5" fillId="0" borderId="0" xfId="15" applyFont="1" applyFill="1" applyAlignment="1">
      <alignment horizontal="left" wrapText="1"/>
    </xf>
    <xf numFmtId="43" fontId="15" fillId="0" borderId="0" xfId="15" applyFont="1" applyFill="1" applyAlignment="1">
      <alignment horizontal="left" wrapText="1"/>
    </xf>
    <xf numFmtId="43" fontId="5" fillId="0" borderId="0" xfId="15" applyFont="1" applyFill="1" applyAlignment="1">
      <alignment horizontal="left" indent="1"/>
    </xf>
    <xf numFmtId="43" fontId="5" fillId="0" borderId="0" xfId="15" applyFont="1" applyFill="1" applyAlignment="1">
      <alignment horizontal="left" indent="2"/>
    </xf>
    <xf numFmtId="43" fontId="1" fillId="2" borderId="19" xfId="15" applyFont="1" applyFill="1" applyBorder="1" applyAlignment="1">
      <alignment horizontal="left" wrapText="1"/>
    </xf>
    <xf numFmtId="43" fontId="5" fillId="2" borderId="0" xfId="15" applyFont="1" applyFill="1" applyBorder="1" applyAlignment="1">
      <alignment wrapText="1"/>
    </xf>
    <xf numFmtId="43" fontId="5" fillId="2" borderId="0" xfId="15" applyFont="1" applyFill="1" applyBorder="1" applyAlignment="1">
      <alignment vertical="center" wrapText="1"/>
    </xf>
    <xf numFmtId="43" fontId="5" fillId="2" borderId="19" xfId="15" applyFont="1" applyFill="1" applyBorder="1" applyAlignment="1">
      <alignment/>
    </xf>
    <xf numFmtId="43" fontId="1" fillId="2" borderId="3" xfId="15" applyFont="1" applyFill="1" applyBorder="1" applyAlignment="1">
      <alignment/>
    </xf>
    <xf numFmtId="43" fontId="5" fillId="2" borderId="3" xfId="15" applyFont="1" applyFill="1" applyBorder="1" applyAlignment="1">
      <alignment/>
    </xf>
    <xf numFmtId="43" fontId="5" fillId="2" borderId="3" xfId="15" applyFont="1" applyFill="1" applyBorder="1" applyAlignment="1" quotePrefix="1">
      <alignment/>
    </xf>
    <xf numFmtId="43" fontId="5" fillId="2" borderId="1" xfId="15" applyFont="1" applyFill="1" applyBorder="1" applyAlignment="1" quotePrefix="1">
      <alignment/>
    </xf>
    <xf numFmtId="43" fontId="7" fillId="0" borderId="0" xfId="15" applyFont="1" applyAlignment="1">
      <alignment/>
    </xf>
    <xf numFmtId="43" fontId="1" fillId="2" borderId="1" xfId="15" applyFont="1" applyFill="1" applyBorder="1" applyAlignment="1">
      <alignment wrapText="1"/>
    </xf>
    <xf numFmtId="43" fontId="1" fillId="0" borderId="8" xfId="15" applyFont="1" applyBorder="1" applyAlignment="1">
      <alignment horizontal="center"/>
    </xf>
    <xf numFmtId="0" fontId="0" fillId="0" borderId="0" xfId="0" applyAlignment="1">
      <alignment vertical="center" wrapText="1"/>
    </xf>
    <xf numFmtId="0" fontId="1" fillId="2" borderId="0" xfId="0" applyFont="1" applyFill="1" applyAlignment="1">
      <alignment horizontal="center"/>
    </xf>
    <xf numFmtId="0" fontId="5" fillId="2" borderId="8" xfId="0" applyFont="1" applyFill="1" applyBorder="1" applyAlignment="1">
      <alignment horizontal="center"/>
    </xf>
    <xf numFmtId="0" fontId="5" fillId="2" borderId="3" xfId="0" applyFont="1" applyFill="1" applyBorder="1" applyAlignment="1">
      <alignment horizontal="center"/>
    </xf>
    <xf numFmtId="0" fontId="5" fillId="2" borderId="1" xfId="0" applyFont="1" applyFill="1" applyBorder="1" applyAlignment="1">
      <alignment horizontal="center"/>
    </xf>
    <xf numFmtId="181" fontId="1" fillId="0" borderId="8" xfId="15" applyNumberFormat="1" applyFont="1" applyBorder="1" applyAlignment="1">
      <alignment horizontal="center" vertical="center" wrapText="1"/>
    </xf>
    <xf numFmtId="181" fontId="1" fillId="0" borderId="18" xfId="15" applyNumberFormat="1" applyFont="1" applyBorder="1" applyAlignment="1">
      <alignment horizontal="center" vertical="center" wrapText="1"/>
    </xf>
    <xf numFmtId="38" fontId="5" fillId="0" borderId="0" xfId="15" applyNumberFormat="1" applyFont="1" applyAlignment="1">
      <alignment/>
    </xf>
    <xf numFmtId="38" fontId="5" fillId="0" borderId="0" xfId="15" applyNumberFormat="1" applyFont="1" applyBorder="1" applyAlignment="1">
      <alignment/>
    </xf>
    <xf numFmtId="38" fontId="5" fillId="2" borderId="33" xfId="15" applyNumberFormat="1" applyFont="1" applyFill="1" applyBorder="1" applyAlignment="1">
      <alignment/>
    </xf>
    <xf numFmtId="0" fontId="3" fillId="0" borderId="0" xfId="0" applyFont="1" applyAlignment="1">
      <alignment horizontal="center"/>
    </xf>
    <xf numFmtId="43" fontId="4" fillId="0" borderId="0" xfId="15" applyFont="1" applyAlignment="1">
      <alignment horizontal="left"/>
    </xf>
    <xf numFmtId="43" fontId="4" fillId="0" borderId="0" xfId="15" applyFont="1" applyFill="1" applyAlignment="1">
      <alignment horizontal="left"/>
    </xf>
    <xf numFmtId="43" fontId="4" fillId="0" borderId="0" xfId="15" applyFont="1" applyFill="1" applyAlignment="1">
      <alignment horizontal="left" wrapText="1"/>
    </xf>
    <xf numFmtId="43" fontId="0" fillId="0" borderId="0" xfId="15" applyAlignment="1">
      <alignment wrapText="1"/>
    </xf>
    <xf numFmtId="0" fontId="5" fillId="2" borderId="0" xfId="0" applyFont="1" applyFill="1" applyAlignment="1">
      <alignment horizontal="left" vertical="center" wrapText="1"/>
    </xf>
    <xf numFmtId="0" fontId="0" fillId="0" borderId="0" xfId="0" applyAlignment="1">
      <alignment wrapText="1"/>
    </xf>
    <xf numFmtId="0" fontId="5" fillId="2" borderId="0" xfId="0" applyFont="1" applyFill="1" applyAlignment="1">
      <alignment vertical="center" wrapText="1"/>
    </xf>
    <xf numFmtId="43" fontId="1" fillId="0" borderId="3" xfId="15" applyFont="1" applyBorder="1" applyAlignment="1">
      <alignment horizontal="center"/>
    </xf>
    <xf numFmtId="43" fontId="1" fillId="0" borderId="1" xfId="15" applyFont="1" applyBorder="1" applyAlignment="1">
      <alignment horizontal="center"/>
    </xf>
    <xf numFmtId="0" fontId="5" fillId="2" borderId="0" xfId="0" applyFont="1" applyFill="1" applyAlignment="1" quotePrefix="1">
      <alignment horizontal="center"/>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16" fontId="1" fillId="0" borderId="1" xfId="0" applyNumberFormat="1" applyFont="1" applyBorder="1" applyAlignment="1" quotePrefix="1">
      <alignment horizontal="center" vertical="center" wrapText="1"/>
    </xf>
    <xf numFmtId="0" fontId="1" fillId="0" borderId="11" xfId="0" applyFont="1" applyBorder="1" applyAlignment="1">
      <alignment horizontal="center" vertical="center" wrapText="1"/>
    </xf>
    <xf numFmtId="0" fontId="0" fillId="2" borderId="0" xfId="0" applyFill="1" applyAlignment="1">
      <alignment wrapText="1"/>
    </xf>
    <xf numFmtId="43" fontId="1" fillId="2" borderId="19" xfId="15" applyFont="1" applyFill="1" applyBorder="1" applyAlignment="1">
      <alignment horizontal="left" wrapText="1"/>
    </xf>
    <xf numFmtId="43" fontId="1" fillId="2" borderId="0" xfId="15" applyFont="1" applyFill="1" applyBorder="1" applyAlignment="1">
      <alignment horizontal="left" wrapText="1"/>
    </xf>
    <xf numFmtId="43" fontId="1" fillId="2" borderId="35" xfId="15" applyFont="1" applyFill="1" applyBorder="1" applyAlignment="1">
      <alignment horizontal="left" wrapText="1"/>
    </xf>
    <xf numFmtId="43" fontId="1" fillId="2" borderId="32" xfId="15" applyFont="1" applyFill="1" applyBorder="1" applyAlignment="1">
      <alignment horizontal="left" wrapText="1"/>
    </xf>
    <xf numFmtId="0" fontId="1" fillId="0" borderId="36" xfId="15" applyNumberFormat="1" applyFont="1" applyBorder="1" applyAlignment="1">
      <alignment horizontal="center" vertical="center"/>
    </xf>
    <xf numFmtId="0" fontId="1" fillId="0" borderId="21" xfId="15" applyNumberFormat="1" applyFont="1" applyBorder="1" applyAlignment="1">
      <alignment horizontal="center" vertical="center"/>
    </xf>
    <xf numFmtId="0" fontId="1" fillId="0" borderId="37" xfId="15" applyNumberFormat="1" applyFont="1" applyBorder="1" applyAlignment="1">
      <alignment horizontal="center" vertical="center"/>
    </xf>
    <xf numFmtId="181" fontId="1" fillId="0" borderId="20" xfId="15" applyNumberFormat="1" applyFont="1" applyBorder="1" applyAlignment="1">
      <alignment horizontal="center" vertical="center" wrapText="1"/>
    </xf>
    <xf numFmtId="181" fontId="1" fillId="0" borderId="38" xfId="15"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5" xfId="0" applyFont="1" applyBorder="1" applyAlignment="1">
      <alignment horizontal="center" vertical="center" wrapText="1"/>
    </xf>
    <xf numFmtId="43" fontId="4" fillId="0" borderId="0" xfId="15" applyFont="1" applyBorder="1" applyAlignment="1">
      <alignment horizontal="left"/>
    </xf>
    <xf numFmtId="43" fontId="1" fillId="0" borderId="20" xfId="15" applyFont="1" applyBorder="1" applyAlignment="1">
      <alignment horizontal="left"/>
    </xf>
    <xf numFmtId="43" fontId="1" fillId="0" borderId="39" xfId="15" applyFont="1" applyBorder="1" applyAlignment="1">
      <alignment horizontal="left"/>
    </xf>
    <xf numFmtId="43" fontId="1" fillId="0" borderId="19" xfId="15" applyFont="1" applyBorder="1" applyAlignment="1">
      <alignment horizontal="left"/>
    </xf>
    <xf numFmtId="43" fontId="1" fillId="0" borderId="30" xfId="15" applyFont="1" applyBorder="1" applyAlignment="1">
      <alignment horizontal="left"/>
    </xf>
    <xf numFmtId="43" fontId="1" fillId="0" borderId="35" xfId="15" applyFont="1" applyBorder="1" applyAlignment="1">
      <alignment horizontal="left"/>
    </xf>
    <xf numFmtId="43" fontId="1" fillId="0" borderId="40" xfId="15" applyFont="1" applyBorder="1" applyAlignment="1">
      <alignment horizontal="left"/>
    </xf>
    <xf numFmtId="43" fontId="4" fillId="0" borderId="0" xfId="15" applyFont="1" applyFill="1" applyBorder="1" applyAlignment="1">
      <alignment horizontal="left"/>
    </xf>
    <xf numFmtId="0" fontId="6" fillId="0" borderId="0" xfId="0" applyFont="1" applyAlignment="1">
      <alignment horizontal="center"/>
    </xf>
    <xf numFmtId="181" fontId="1" fillId="0" borderId="20" xfId="15" applyNumberFormat="1"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40" xfId="0" applyBorder="1" applyAlignment="1">
      <alignment horizontal="center" vertical="center"/>
    </xf>
    <xf numFmtId="181" fontId="1" fillId="0" borderId="36" xfId="15" applyNumberFormat="1" applyFont="1"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xf numFmtId="181" fontId="5" fillId="2" borderId="1" xfId="15" applyNumberFormat="1" applyFont="1" applyFill="1" applyBorder="1" applyAlignment="1">
      <alignment horizontal="center"/>
    </xf>
    <xf numFmtId="181" fontId="5" fillId="2" borderId="11" xfId="15" applyNumberFormat="1" applyFont="1" applyFill="1" applyBorder="1" applyAlignment="1">
      <alignment horizontal="center"/>
    </xf>
    <xf numFmtId="0" fontId="5" fillId="0" borderId="0" xfId="0" applyFont="1" applyAlignment="1">
      <alignment horizontal="center"/>
    </xf>
    <xf numFmtId="181" fontId="1" fillId="2" borderId="3" xfId="15" applyNumberFormat="1" applyFont="1" applyFill="1" applyBorder="1" applyAlignment="1">
      <alignment horizontal="center"/>
    </xf>
    <xf numFmtId="181" fontId="1" fillId="2" borderId="10" xfId="15" applyNumberFormat="1" applyFont="1" applyFill="1" applyBorder="1" applyAlignment="1">
      <alignment horizontal="center"/>
    </xf>
    <xf numFmtId="181" fontId="5" fillId="2" borderId="3" xfId="15" applyNumberFormat="1" applyFont="1" applyFill="1" applyBorder="1" applyAlignment="1">
      <alignment horizontal="center"/>
    </xf>
    <xf numFmtId="181" fontId="5" fillId="2" borderId="10" xfId="15" applyNumberFormat="1" applyFont="1" applyFill="1" applyBorder="1" applyAlignment="1">
      <alignment horizontal="center"/>
    </xf>
    <xf numFmtId="181" fontId="5" fillId="2" borderId="8" xfId="15" applyNumberFormat="1" applyFont="1" applyFill="1" applyBorder="1" applyAlignment="1">
      <alignment horizontal="center"/>
    </xf>
    <xf numFmtId="181" fontId="5" fillId="2" borderId="18" xfId="15" applyNumberFormat="1" applyFont="1" applyFill="1" applyBorder="1" applyAlignment="1">
      <alignment horizontal="center"/>
    </xf>
    <xf numFmtId="0" fontId="2" fillId="0" borderId="0" xfId="0" applyFont="1" applyFill="1" applyAlignment="1">
      <alignment horizontal="center"/>
    </xf>
    <xf numFmtId="16" fontId="1" fillId="0" borderId="6" xfId="0" applyNumberFormat="1" applyFont="1" applyBorder="1" applyAlignment="1" quotePrefix="1">
      <alignment horizontal="center" vertical="center" wrapText="1"/>
    </xf>
    <xf numFmtId="16" fontId="1" fillId="0" borderId="11" xfId="0" applyNumberFormat="1" applyFont="1" applyBorder="1" applyAlignment="1" quotePrefix="1">
      <alignment horizontal="center" vertical="center" wrapText="1"/>
    </xf>
    <xf numFmtId="0" fontId="5" fillId="0" borderId="12" xfId="0" applyFont="1" applyBorder="1" applyAlignment="1">
      <alignment horizontal="center"/>
    </xf>
    <xf numFmtId="0" fontId="5" fillId="0" borderId="13" xfId="0" applyFont="1" applyBorder="1" applyAlignment="1">
      <alignment horizontal="center"/>
    </xf>
    <xf numFmtId="0" fontId="5" fillId="0" borderId="16" xfId="0" applyFont="1" applyBorder="1" applyAlignment="1">
      <alignment horizontal="center"/>
    </xf>
    <xf numFmtId="43" fontId="1" fillId="0" borderId="1" xfId="15" applyFont="1" applyBorder="1" applyAlignment="1">
      <alignment horizontal="right"/>
    </xf>
    <xf numFmtId="43" fontId="1" fillId="0" borderId="11" xfId="15" applyFont="1" applyBorder="1" applyAlignment="1">
      <alignment horizontal="right"/>
    </xf>
    <xf numFmtId="43" fontId="1" fillId="0" borderId="8" xfId="15" applyFont="1" applyBorder="1" applyAlignment="1" quotePrefix="1">
      <alignment horizontal="right"/>
    </xf>
    <xf numFmtId="43" fontId="1" fillId="0" borderId="18" xfId="15" applyFont="1" applyBorder="1" applyAlignment="1">
      <alignment horizontal="right"/>
    </xf>
    <xf numFmtId="43" fontId="3" fillId="0" borderId="0" xfId="15" applyFont="1" applyAlignment="1">
      <alignment horizontal="center"/>
    </xf>
    <xf numFmtId="181" fontId="5" fillId="2" borderId="41" xfId="15" applyNumberFormat="1" applyFont="1" applyFill="1" applyBorder="1" applyAlignment="1">
      <alignment horizontal="center"/>
    </xf>
    <xf numFmtId="181" fontId="5" fillId="2" borderId="42" xfId="15" applyNumberFormat="1" applyFont="1" applyFill="1" applyBorder="1" applyAlignment="1">
      <alignment horizontal="center"/>
    </xf>
    <xf numFmtId="181" fontId="1" fillId="2" borderId="43" xfId="15" applyNumberFormat="1" applyFont="1" applyFill="1" applyBorder="1" applyAlignment="1">
      <alignment/>
    </xf>
    <xf numFmtId="181" fontId="1" fillId="2" borderId="32" xfId="15" applyNumberFormat="1" applyFont="1" applyFill="1" applyBorder="1" applyAlignment="1">
      <alignment/>
    </xf>
    <xf numFmtId="181" fontId="5" fillId="2" borderId="3" xfId="15" applyNumberFormat="1" applyFont="1" applyFill="1" applyBorder="1" applyAlignment="1">
      <alignment horizontal="right"/>
    </xf>
    <xf numFmtId="181" fontId="5" fillId="2" borderId="10" xfId="15" applyNumberFormat="1" applyFont="1" applyFill="1" applyBorder="1" applyAlignment="1">
      <alignment horizontal="right"/>
    </xf>
    <xf numFmtId="181" fontId="1" fillId="2" borderId="43" xfId="15" applyNumberFormat="1" applyFont="1" applyFill="1" applyBorder="1" applyAlignment="1">
      <alignment horizontal="center"/>
    </xf>
    <xf numFmtId="181" fontId="1" fillId="2" borderId="32" xfId="15" applyNumberFormat="1" applyFont="1" applyFill="1" applyBorder="1" applyAlignment="1">
      <alignment horizontal="center"/>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8" xfId="0" applyFont="1" applyBorder="1" applyAlignment="1">
      <alignment horizontal="center" vertical="center" wrapText="1"/>
    </xf>
    <xf numFmtId="43" fontId="5" fillId="2" borderId="0" xfId="15" applyFont="1" applyFill="1" applyAlignment="1">
      <alignment horizontal="left" vertical="top" wrapText="1"/>
    </xf>
    <xf numFmtId="0" fontId="5" fillId="0" borderId="0" xfId="0" applyFont="1" applyAlignment="1">
      <alignment wrapText="1"/>
    </xf>
    <xf numFmtId="0" fontId="1" fillId="0" borderId="3" xfId="0" applyFont="1" applyBorder="1" applyAlignment="1">
      <alignment horizontal="center" vertical="top" wrapText="1"/>
    </xf>
    <xf numFmtId="0" fontId="1" fillId="0" borderId="10" xfId="0" applyFont="1" applyBorder="1" applyAlignment="1">
      <alignment horizontal="center" vertical="top" wrapText="1"/>
    </xf>
    <xf numFmtId="0" fontId="5" fillId="0" borderId="8"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xf>
    <xf numFmtId="16" fontId="1" fillId="0" borderId="6" xfId="0" applyNumberFormat="1" applyFont="1" applyBorder="1" applyAlignment="1">
      <alignment horizontal="center" vertical="top" wrapText="1"/>
    </xf>
    <xf numFmtId="16" fontId="1" fillId="0" borderId="11" xfId="0" applyNumberFormat="1" applyFont="1" applyBorder="1" applyAlignment="1">
      <alignment horizontal="center" vertical="top" wrapText="1"/>
    </xf>
    <xf numFmtId="0" fontId="1" fillId="2" borderId="0"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0" borderId="34" xfId="0" applyFont="1" applyBorder="1" applyAlignment="1">
      <alignment horizontal="center" vertical="top" wrapText="1"/>
    </xf>
    <xf numFmtId="0" fontId="1" fillId="0" borderId="18" xfId="0" applyFont="1" applyBorder="1" applyAlignment="1">
      <alignment horizontal="center" vertical="top" wrapText="1"/>
    </xf>
    <xf numFmtId="43" fontId="5" fillId="0" borderId="0" xfId="15" applyFont="1" applyFill="1" applyAlignment="1">
      <alignment horizontal="left" vertical="center"/>
    </xf>
    <xf numFmtId="0" fontId="1" fillId="0" borderId="0" xfId="0" applyFont="1" applyAlignment="1">
      <alignment horizontal="left"/>
    </xf>
    <xf numFmtId="0" fontId="5" fillId="2" borderId="0" xfId="0" applyFont="1" applyFill="1" applyAlignment="1">
      <alignment horizontal="left" vertical="top" wrapText="1"/>
    </xf>
    <xf numFmtId="0" fontId="1" fillId="0" borderId="8" xfId="0" applyFont="1" applyBorder="1" applyAlignment="1">
      <alignment horizontal="center" vertical="top" wrapText="1"/>
    </xf>
    <xf numFmtId="16" fontId="1" fillId="0" borderId="1" xfId="0" applyNumberFormat="1" applyFont="1" applyBorder="1" applyAlignment="1">
      <alignment horizontal="center" vertical="top" wrapText="1"/>
    </xf>
    <xf numFmtId="0" fontId="5" fillId="0" borderId="0" xfId="0" applyFont="1" applyFill="1" applyAlignment="1">
      <alignment horizontal="center"/>
    </xf>
    <xf numFmtId="0" fontId="5" fillId="2" borderId="0" xfId="0" applyFont="1" applyFill="1" applyAlignment="1">
      <alignment wrapText="1"/>
    </xf>
    <xf numFmtId="0" fontId="5" fillId="0" borderId="44"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1" fillId="0" borderId="24"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2" borderId="0" xfId="0" applyFont="1" applyFill="1" applyAlignment="1">
      <alignment horizontal="left"/>
    </xf>
    <xf numFmtId="0" fontId="1" fillId="0" borderId="1" xfId="0" applyFont="1" applyBorder="1" applyAlignment="1">
      <alignment horizontal="center" vertical="top" wrapText="1"/>
    </xf>
    <xf numFmtId="0" fontId="1" fillId="0" borderId="11" xfId="0" applyFont="1" applyBorder="1" applyAlignment="1">
      <alignment horizontal="center" vertical="top" wrapText="1"/>
    </xf>
    <xf numFmtId="0" fontId="5" fillId="2" borderId="0" xfId="0" applyFont="1" applyFill="1" applyAlignment="1">
      <alignment horizontal="left" wrapText="1"/>
    </xf>
    <xf numFmtId="0" fontId="1" fillId="0" borderId="0" xfId="0" applyNumberFormat="1" applyFont="1" applyAlignment="1">
      <alignment horizontal="center"/>
    </xf>
    <xf numFmtId="43" fontId="5" fillId="0" borderId="0" xfId="15" applyFont="1" applyAlignment="1">
      <alignment horizontal="left" wrapText="1"/>
    </xf>
    <xf numFmtId="43" fontId="1" fillId="0" borderId="0" xfId="15" applyFont="1" applyAlignment="1">
      <alignment horizontal="left"/>
    </xf>
    <xf numFmtId="43" fontId="1" fillId="2" borderId="0" xfId="15" applyFont="1" applyFill="1" applyAlignment="1">
      <alignment horizontal="left"/>
    </xf>
    <xf numFmtId="0" fontId="5" fillId="0" borderId="0" xfId="0" applyFont="1" applyAlignment="1">
      <alignment horizontal="left" wrapText="1"/>
    </xf>
    <xf numFmtId="43" fontId="5" fillId="0" borderId="8" xfId="15" applyFont="1" applyBorder="1" applyAlignment="1">
      <alignment horizontal="center"/>
    </xf>
    <xf numFmtId="43" fontId="5" fillId="0" borderId="1" xfId="15" applyFont="1" applyBorder="1" applyAlignment="1">
      <alignment horizontal="center"/>
    </xf>
    <xf numFmtId="0" fontId="1" fillId="0" borderId="0" xfId="0" applyNumberFormat="1" applyFont="1" applyBorder="1" applyAlignment="1">
      <alignment horizontal="center" vertical="top" wrapText="1"/>
    </xf>
    <xf numFmtId="190" fontId="1" fillId="0" borderId="1" xfId="0" applyNumberFormat="1" applyFont="1" applyBorder="1" applyAlignment="1">
      <alignment horizontal="center" vertical="top" wrapText="1"/>
    </xf>
    <xf numFmtId="190" fontId="1" fillId="0" borderId="11" xfId="0" applyNumberFormat="1" applyFont="1" applyBorder="1" applyAlignment="1">
      <alignment horizontal="center" vertical="top" wrapText="1"/>
    </xf>
    <xf numFmtId="43" fontId="5" fillId="0" borderId="3" xfId="15"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1352550</xdr:colOff>
      <xdr:row>2</xdr:row>
      <xdr:rowOff>95250</xdr:rowOff>
    </xdr:to>
    <xdr:pic>
      <xdr:nvPicPr>
        <xdr:cNvPr id="1" name="Picture 3"/>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5</xdr:col>
      <xdr:colOff>0</xdr:colOff>
      <xdr:row>0</xdr:row>
      <xdr:rowOff>0</xdr:rowOff>
    </xdr:to>
    <xdr:sp>
      <xdr:nvSpPr>
        <xdr:cNvPr id="1" name="TextBox 1"/>
        <xdr:cNvSpPr txBox="1">
          <a:spLocks noChangeArrowheads="1"/>
        </xdr:cNvSpPr>
      </xdr:nvSpPr>
      <xdr:spPr>
        <a:xfrm>
          <a:off x="5486400" y="0"/>
          <a:ext cx="11144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latin typeface="Times New Roman"/>
              <a:ea typeface="Times New Roman"/>
              <a:cs typeface="Times New Roman"/>
            </a:rPr>
            <a:t>DRAFT</a:t>
          </a:r>
          <a:r>
            <a:rPr lang="en-US" cap="none" sz="1200" b="0" i="0" u="none" baseline="0">
              <a:latin typeface="Times New Roman"/>
              <a:ea typeface="Times New Roman"/>
              <a:cs typeface="Times New Roman"/>
            </a:rPr>
            <a:t>
</a:t>
          </a:r>
          <a:r>
            <a:rPr lang="en-US" cap="none" sz="1100" b="1" i="0" u="none" baseline="0">
              <a:latin typeface="Times New Roman"/>
              <a:ea typeface="Times New Roman"/>
              <a:cs typeface="Times New Roman"/>
            </a:rPr>
            <a:t>For Discussion Purposes</a:t>
          </a:r>
        </a:p>
      </xdr:txBody>
    </xdr:sp>
    <xdr:clientData/>
  </xdr:twoCellAnchor>
  <xdr:twoCellAnchor>
    <xdr:from>
      <xdr:col>0</xdr:col>
      <xdr:colOff>47625</xdr:colOff>
      <xdr:row>0</xdr:row>
      <xdr:rowOff>47625</xdr:rowOff>
    </xdr:from>
    <xdr:to>
      <xdr:col>0</xdr:col>
      <xdr:colOff>1352550</xdr:colOff>
      <xdr:row>2</xdr:row>
      <xdr:rowOff>95250</xdr:rowOff>
    </xdr:to>
    <xdr:pic>
      <xdr:nvPicPr>
        <xdr:cNvPr id="2"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1238250</xdr:colOff>
      <xdr:row>2</xdr:row>
      <xdr:rowOff>95250</xdr:rowOff>
    </xdr:to>
    <xdr:pic>
      <xdr:nvPicPr>
        <xdr:cNvPr id="1"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1352550</xdr:colOff>
      <xdr:row>2</xdr:row>
      <xdr:rowOff>95250</xdr:rowOff>
    </xdr:to>
    <xdr:pic>
      <xdr:nvPicPr>
        <xdr:cNvPr id="1"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1095375</xdr:colOff>
      <xdr:row>2</xdr:row>
      <xdr:rowOff>114300</xdr:rowOff>
    </xdr:to>
    <xdr:pic>
      <xdr:nvPicPr>
        <xdr:cNvPr id="1" name="Picture 2"/>
        <xdr:cNvPicPr preferRelativeResize="1">
          <a:picLocks noChangeAspect="1"/>
        </xdr:cNvPicPr>
      </xdr:nvPicPr>
      <xdr:blipFill>
        <a:blip r:embed="rId1"/>
        <a:stretch>
          <a:fillRect/>
        </a:stretch>
      </xdr:blipFill>
      <xdr:spPr>
        <a:xfrm>
          <a:off x="47625" y="47625"/>
          <a:ext cx="1514475"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goh\Local%20Settings\Temporary%20Internet%20Files\OLKF\Consol%20ye%20310306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tr plgroup"/>
      <sheetName val="plgroup"/>
      <sheetName val="bsgroup"/>
      <sheetName val="SEgroup"/>
      <sheetName val="adj"/>
      <sheetName val="GroupCF"/>
      <sheetName val="HB_TB"/>
      <sheetName val="HB_SCH"/>
      <sheetName val="PPE"/>
      <sheetName val="PPE_Foreign"/>
      <sheetName val="HI_WS current"/>
      <sheetName val="Acq inc wkg"/>
      <sheetName val="acq bs wkg"/>
      <sheetName val="Notes"/>
      <sheetName val="HYH(S)_WS"/>
      <sheetName val="HI_WS NOV"/>
      <sheetName val="D Tax"/>
      <sheetName val="HM"/>
      <sheetName val="CARO WS"/>
      <sheetName val="JV_ TB"/>
      <sheetName val="HN"/>
      <sheetName val="HPSB WS"/>
      <sheetName val="MI on dilution"/>
    </sheetNames>
    <sheetDataSet>
      <sheetData sheetId="3">
        <row r="112">
          <cell r="O112">
            <v>28578000</v>
          </cell>
        </row>
        <row r="127">
          <cell r="O127">
            <v>-14353000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242"/>
  <sheetViews>
    <sheetView tabSelected="1" zoomScale="80" zoomScaleNormal="80" workbookViewId="0" topLeftCell="A34">
      <selection activeCell="A63" sqref="A63"/>
    </sheetView>
  </sheetViews>
  <sheetFormatPr defaultColWidth="9.140625" defaultRowHeight="12.75"/>
  <cols>
    <col min="1" max="1" width="54.28125" style="1" customWidth="1"/>
    <col min="2" max="2" width="17.7109375" style="1" customWidth="1"/>
    <col min="3" max="3" width="19.00390625" style="178" customWidth="1"/>
    <col min="4" max="16384" width="9.140625" style="1" customWidth="1"/>
  </cols>
  <sheetData>
    <row r="1" spans="1:2" ht="15.75">
      <c r="A1" s="272"/>
      <c r="B1" s="272"/>
    </row>
    <row r="2" spans="1:3" s="3" customFormat="1" ht="15.75">
      <c r="A2" s="272"/>
      <c r="B2" s="272"/>
      <c r="C2" s="180"/>
    </row>
    <row r="3" spans="1:3" s="3" customFormat="1" ht="15.75">
      <c r="A3" s="272"/>
      <c r="B3" s="272"/>
      <c r="C3" s="180"/>
    </row>
    <row r="4" spans="1:3" s="3" customFormat="1" ht="15.75">
      <c r="A4" s="272"/>
      <c r="B4" s="272"/>
      <c r="C4" s="180"/>
    </row>
    <row r="5" spans="1:3" s="22" customFormat="1" ht="20.25">
      <c r="A5" s="274" t="s">
        <v>129</v>
      </c>
      <c r="B5" s="274"/>
      <c r="C5" s="259"/>
    </row>
    <row r="6" spans="1:3" s="22" customFormat="1" ht="16.5" customHeight="1">
      <c r="A6" s="273" t="s">
        <v>90</v>
      </c>
      <c r="B6" s="273"/>
      <c r="C6" s="259"/>
    </row>
    <row r="7" spans="1:3" s="22" customFormat="1" ht="16.5" customHeight="1">
      <c r="A7" s="275" t="s">
        <v>221</v>
      </c>
      <c r="B7" s="275"/>
      <c r="C7" s="276"/>
    </row>
    <row r="8" spans="1:4" ht="16.5" thickBot="1">
      <c r="A8" s="272"/>
      <c r="B8" s="272"/>
      <c r="D8" s="11"/>
    </row>
    <row r="9" spans="1:3" s="26" customFormat="1" ht="15" customHeight="1">
      <c r="A9" s="264"/>
      <c r="B9" s="145" t="s">
        <v>87</v>
      </c>
      <c r="C9" s="181" t="s">
        <v>91</v>
      </c>
    </row>
    <row r="10" spans="1:3" s="26" customFormat="1" ht="15">
      <c r="A10" s="265"/>
      <c r="B10" s="146" t="s">
        <v>89</v>
      </c>
      <c r="C10" s="182" t="s">
        <v>88</v>
      </c>
    </row>
    <row r="11" spans="1:3" s="26" customFormat="1" ht="15">
      <c r="A11" s="265"/>
      <c r="B11" s="146" t="s">
        <v>222</v>
      </c>
      <c r="C11" s="182" t="s">
        <v>127</v>
      </c>
    </row>
    <row r="12" spans="1:3" s="26" customFormat="1" ht="15">
      <c r="A12" s="265"/>
      <c r="B12" s="146" t="s">
        <v>38</v>
      </c>
      <c r="C12" s="182" t="s">
        <v>39</v>
      </c>
    </row>
    <row r="13" spans="1:3" s="26" customFormat="1" ht="15.75" thickBot="1">
      <c r="A13" s="266"/>
      <c r="B13" s="147" t="s">
        <v>100</v>
      </c>
      <c r="C13" s="183" t="s">
        <v>175</v>
      </c>
    </row>
    <row r="14" spans="1:3" s="26" customFormat="1" ht="15">
      <c r="A14" s="255" t="s">
        <v>21</v>
      </c>
      <c r="B14" s="179"/>
      <c r="C14" s="184"/>
    </row>
    <row r="15" spans="1:3" s="26" customFormat="1" ht="15">
      <c r="A15" s="256" t="s">
        <v>143</v>
      </c>
      <c r="B15" s="99">
        <v>26.56775</v>
      </c>
      <c r="C15" s="185">
        <v>22</v>
      </c>
    </row>
    <row r="16" spans="1:3" s="26" customFormat="1" ht="15">
      <c r="A16" s="256" t="s">
        <v>22</v>
      </c>
      <c r="B16" s="99">
        <v>129865.71717999999</v>
      </c>
      <c r="C16" s="185">
        <v>96456</v>
      </c>
    </row>
    <row r="17" spans="1:3" s="26" customFormat="1" ht="15">
      <c r="A17" s="256" t="s">
        <v>144</v>
      </c>
      <c r="B17" s="99">
        <v>182.23</v>
      </c>
      <c r="C17" s="185">
        <v>144</v>
      </c>
    </row>
    <row r="18" spans="1:3" s="26" customFormat="1" ht="15">
      <c r="A18" s="256" t="s">
        <v>60</v>
      </c>
      <c r="B18" s="100">
        <v>18115.981179999995</v>
      </c>
      <c r="C18" s="185">
        <v>15521</v>
      </c>
    </row>
    <row r="19" spans="1:3" s="26" customFormat="1" ht="15">
      <c r="A19" s="256"/>
      <c r="B19" s="101">
        <f>SUM(B15:B18)</f>
        <v>148190.49610999998</v>
      </c>
      <c r="C19" s="186">
        <f>SUM(C15:C18)+1</f>
        <v>112144</v>
      </c>
    </row>
    <row r="20" spans="1:3" s="26" customFormat="1" ht="15">
      <c r="A20" s="255" t="s">
        <v>23</v>
      </c>
      <c r="B20" s="99"/>
      <c r="C20" s="185"/>
    </row>
    <row r="21" spans="1:3" s="26" customFormat="1" ht="15">
      <c r="A21" s="256" t="s">
        <v>24</v>
      </c>
      <c r="B21" s="99">
        <v>44172.227909999994</v>
      </c>
      <c r="C21" s="185">
        <v>33288</v>
      </c>
    </row>
    <row r="22" spans="1:3" s="26" customFormat="1" ht="15">
      <c r="A22" s="256" t="s">
        <v>25</v>
      </c>
      <c r="B22" s="99">
        <v>24250.025980000002</v>
      </c>
      <c r="C22" s="185">
        <v>35994</v>
      </c>
    </row>
    <row r="23" spans="1:3" s="26" customFormat="1" ht="15">
      <c r="A23" s="256" t="s">
        <v>26</v>
      </c>
      <c r="B23" s="99">
        <v>6869.071010000003</v>
      </c>
      <c r="C23" s="185">
        <v>2589</v>
      </c>
    </row>
    <row r="24" spans="1:3" s="26" customFormat="1" ht="15">
      <c r="A24" s="256" t="s">
        <v>52</v>
      </c>
      <c r="B24" s="99">
        <v>744.1298400000001</v>
      </c>
      <c r="C24" s="185">
        <v>1560</v>
      </c>
    </row>
    <row r="25" spans="1:3" s="26" customFormat="1" ht="15">
      <c r="A25" s="256" t="s">
        <v>27</v>
      </c>
      <c r="B25" s="99">
        <v>8407.271600000002</v>
      </c>
      <c r="C25" s="185">
        <v>6649</v>
      </c>
    </row>
    <row r="26" spans="1:3" s="26" customFormat="1" ht="15">
      <c r="A26" s="256"/>
      <c r="B26" s="101">
        <f>SUM(B21:B25)</f>
        <v>84442.72634</v>
      </c>
      <c r="C26" s="186">
        <f>SUM(C21:C25)</f>
        <v>80080</v>
      </c>
    </row>
    <row r="27" spans="1:3" s="26" customFormat="1" ht="15">
      <c r="A27" s="255" t="s">
        <v>28</v>
      </c>
      <c r="B27" s="99"/>
      <c r="C27" s="185"/>
    </row>
    <row r="28" spans="1:3" s="26" customFormat="1" ht="15">
      <c r="A28" s="256" t="s">
        <v>29</v>
      </c>
      <c r="B28" s="99">
        <v>11517.523240000006</v>
      </c>
      <c r="C28" s="185">
        <v>10099</v>
      </c>
    </row>
    <row r="29" spans="1:3" s="26" customFormat="1" ht="15">
      <c r="A29" s="256" t="s">
        <v>53</v>
      </c>
      <c r="B29" s="99">
        <v>22675.277049999997</v>
      </c>
      <c r="C29" s="185">
        <v>8196</v>
      </c>
    </row>
    <row r="30" spans="1:3" s="26" customFormat="1" ht="15">
      <c r="A30" s="256" t="s">
        <v>30</v>
      </c>
      <c r="B30" s="99">
        <v>1851.41492</v>
      </c>
      <c r="C30" s="185">
        <v>1321</v>
      </c>
    </row>
    <row r="31" spans="1:3" s="26" customFormat="1" ht="15">
      <c r="A31" s="256" t="s">
        <v>54</v>
      </c>
      <c r="B31" s="99">
        <v>2304.36401</v>
      </c>
      <c r="C31" s="185">
        <v>1604</v>
      </c>
    </row>
    <row r="32" spans="1:3" s="26" customFormat="1" ht="15">
      <c r="A32" s="256" t="s">
        <v>55</v>
      </c>
      <c r="B32" s="99">
        <v>32740</v>
      </c>
      <c r="C32" s="185">
        <v>25129</v>
      </c>
    </row>
    <row r="33" spans="1:3" s="26" customFormat="1" ht="15">
      <c r="A33" s="256" t="s">
        <v>56</v>
      </c>
      <c r="B33" s="99">
        <v>836.27721</v>
      </c>
      <c r="C33" s="185">
        <v>1674</v>
      </c>
    </row>
    <row r="34" spans="1:3" s="26" customFormat="1" ht="15">
      <c r="A34" s="256" t="s">
        <v>57</v>
      </c>
      <c r="B34" s="99">
        <v>22.668</v>
      </c>
      <c r="C34" s="185">
        <v>85</v>
      </c>
    </row>
    <row r="35" spans="1:3" s="26" customFormat="1" ht="15">
      <c r="A35" s="256"/>
      <c r="B35" s="101">
        <f>SUM(B28:B34)</f>
        <v>71947.52443</v>
      </c>
      <c r="C35" s="186">
        <f>SUM(C28:C34)</f>
        <v>48108</v>
      </c>
    </row>
    <row r="36" spans="1:3" s="26" customFormat="1" ht="15">
      <c r="A36" s="256"/>
      <c r="B36" s="99"/>
      <c r="C36" s="185"/>
    </row>
    <row r="37" spans="1:3" s="26" customFormat="1" ht="15">
      <c r="A37" s="255" t="s">
        <v>125</v>
      </c>
      <c r="B37" s="148">
        <f>B26-B35</f>
        <v>12495.201909999989</v>
      </c>
      <c r="C37" s="190">
        <f>+C26-C35</f>
        <v>31972</v>
      </c>
    </row>
    <row r="38" spans="1:3" s="26" customFormat="1" ht="15">
      <c r="A38" s="255"/>
      <c r="B38" s="99"/>
      <c r="C38" s="185"/>
    </row>
    <row r="39" spans="1:3" s="26" customFormat="1" ht="15">
      <c r="A39" s="255" t="s">
        <v>32</v>
      </c>
      <c r="B39" s="99"/>
      <c r="C39" s="185"/>
    </row>
    <row r="40" spans="1:3" s="26" customFormat="1" ht="15">
      <c r="A40" s="256" t="s">
        <v>30</v>
      </c>
      <c r="B40" s="99">
        <v>5746.01381</v>
      </c>
      <c r="C40" s="185">
        <v>1836</v>
      </c>
    </row>
    <row r="41" spans="1:3" s="26" customFormat="1" ht="15">
      <c r="A41" s="256" t="s">
        <v>54</v>
      </c>
      <c r="B41" s="99">
        <v>5209.95599</v>
      </c>
      <c r="C41" s="185">
        <v>4151</v>
      </c>
    </row>
    <row r="42" spans="1:3" s="26" customFormat="1" ht="15">
      <c r="A42" s="256" t="s">
        <v>58</v>
      </c>
      <c r="B42" s="99">
        <v>10111.98888</v>
      </c>
      <c r="C42" s="185">
        <v>8224</v>
      </c>
    </row>
    <row r="43" spans="1:3" s="26" customFormat="1" ht="15">
      <c r="A43" s="256" t="s">
        <v>145</v>
      </c>
      <c r="B43" s="99">
        <v>505.953</v>
      </c>
      <c r="C43" s="185">
        <v>371</v>
      </c>
    </row>
    <row r="44" spans="1:3" s="26" customFormat="1" ht="15">
      <c r="A44" s="256"/>
      <c r="B44" s="101">
        <f>SUM(B40:B43)</f>
        <v>21573.911680000005</v>
      </c>
      <c r="C44" s="186">
        <f>SUM(C40:C43)</f>
        <v>14582</v>
      </c>
    </row>
    <row r="45" spans="1:3" s="26" customFormat="1" ht="15">
      <c r="A45" s="256"/>
      <c r="B45" s="99"/>
      <c r="C45" s="185"/>
    </row>
    <row r="46" spans="1:3" s="57" customFormat="1" ht="15" thickBot="1">
      <c r="A46" s="255"/>
      <c r="B46" s="102">
        <f>B19+B37-B44</f>
        <v>139111.78633999993</v>
      </c>
      <c r="C46" s="187">
        <f>+C19+C37-C44</f>
        <v>129534</v>
      </c>
    </row>
    <row r="47" spans="1:3" s="26" customFormat="1" ht="15.75" thickTop="1">
      <c r="A47" s="256" t="s">
        <v>33</v>
      </c>
      <c r="B47" s="99"/>
      <c r="C47" s="185"/>
    </row>
    <row r="48" spans="1:3" s="26" customFormat="1" ht="15">
      <c r="A48" s="255" t="s">
        <v>34</v>
      </c>
      <c r="B48" s="99"/>
      <c r="C48" s="185"/>
    </row>
    <row r="49" spans="1:3" s="26" customFormat="1" ht="15">
      <c r="A49" s="256" t="s">
        <v>35</v>
      </c>
      <c r="B49" s="99">
        <v>76208.002</v>
      </c>
      <c r="C49" s="185">
        <v>47630</v>
      </c>
    </row>
    <row r="50" spans="1:3" s="26" customFormat="1" ht="15">
      <c r="A50" s="256" t="s">
        <v>105</v>
      </c>
      <c r="B50" s="99">
        <v>3916.843846150001</v>
      </c>
      <c r="C50" s="185">
        <v>8095</v>
      </c>
    </row>
    <row r="51" spans="1:3" s="26" customFormat="1" ht="15">
      <c r="A51" s="256" t="s">
        <v>36</v>
      </c>
      <c r="B51" s="99">
        <v>155.696</v>
      </c>
      <c r="C51" s="185">
        <v>14553</v>
      </c>
    </row>
    <row r="52" spans="1:3" s="26" customFormat="1" ht="15">
      <c r="A52" s="256" t="s">
        <v>37</v>
      </c>
      <c r="B52" s="100">
        <v>24872.37844589999</v>
      </c>
      <c r="C52" s="188">
        <v>28072</v>
      </c>
    </row>
    <row r="53" spans="1:3" s="26" customFormat="1" ht="15">
      <c r="A53" s="256" t="s">
        <v>106</v>
      </c>
      <c r="B53" s="99">
        <f>SUM(B49:B52)</f>
        <v>105152.92029204998</v>
      </c>
      <c r="C53" s="185">
        <f>SUM(C49:C52)</f>
        <v>98350</v>
      </c>
    </row>
    <row r="54" spans="1:3" s="26" customFormat="1" ht="15">
      <c r="A54" s="256" t="s">
        <v>84</v>
      </c>
      <c r="B54" s="99">
        <v>33958.86574795</v>
      </c>
      <c r="C54" s="185">
        <v>31184</v>
      </c>
    </row>
    <row r="55" spans="1:3" s="57" customFormat="1" ht="15" thickBot="1">
      <c r="A55" s="255"/>
      <c r="B55" s="102">
        <f>SUM(B53:B54)</f>
        <v>139111.78603999998</v>
      </c>
      <c r="C55" s="187">
        <f>+C53+C54</f>
        <v>129534</v>
      </c>
    </row>
    <row r="56" spans="1:3" s="26" customFormat="1" ht="16.5" customHeight="1" thickTop="1">
      <c r="A56" s="256"/>
      <c r="B56" s="99"/>
      <c r="C56" s="185"/>
    </row>
    <row r="57" spans="1:3" s="57" customFormat="1" ht="29.25" thickBot="1">
      <c r="A57" s="260" t="s">
        <v>253</v>
      </c>
      <c r="B57" s="103">
        <f>+(B53-B18)/+SE!C29*100</f>
        <v>57.10485717513253</v>
      </c>
      <c r="C57" s="189">
        <f>+ROUND((C53-C18)/SE!C29*100,1)</f>
        <v>54.3</v>
      </c>
    </row>
    <row r="58" spans="1:4" s="26" customFormat="1" ht="15">
      <c r="A58" s="263"/>
      <c r="B58" s="263"/>
      <c r="C58" s="177"/>
      <c r="D58" s="57"/>
    </row>
    <row r="59" spans="1:3" s="76" customFormat="1" ht="58.5" customHeight="1">
      <c r="A59" s="277" t="s">
        <v>0</v>
      </c>
      <c r="B59" s="277"/>
      <c r="C59" s="278"/>
    </row>
    <row r="60" spans="1:3" s="76" customFormat="1" ht="28.5" customHeight="1">
      <c r="A60" s="279" t="s">
        <v>245</v>
      </c>
      <c r="B60" s="279"/>
      <c r="C60" s="262"/>
    </row>
    <row r="61" spans="1:3" s="26" customFormat="1" ht="15">
      <c r="A61" s="43"/>
      <c r="B61" s="43"/>
      <c r="C61" s="177"/>
    </row>
    <row r="62" spans="1:3" s="26" customFormat="1" ht="15">
      <c r="A62" s="43"/>
      <c r="B62" s="43"/>
      <c r="C62" s="177"/>
    </row>
    <row r="63" spans="1:3" s="26" customFormat="1" ht="15">
      <c r="A63" s="43"/>
      <c r="B63" s="43"/>
      <c r="C63" s="177"/>
    </row>
    <row r="64" spans="1:3" s="26" customFormat="1" ht="15">
      <c r="A64" s="43"/>
      <c r="B64" s="43"/>
      <c r="C64" s="177"/>
    </row>
    <row r="65" spans="1:3" s="26" customFormat="1" ht="15">
      <c r="A65" s="43"/>
      <c r="B65" s="43"/>
      <c r="C65" s="177"/>
    </row>
    <row r="66" spans="1:3" s="26" customFormat="1" ht="15">
      <c r="A66" s="43"/>
      <c r="B66" s="43"/>
      <c r="C66" s="177"/>
    </row>
    <row r="67" spans="1:3" s="26" customFormat="1" ht="15">
      <c r="A67" s="43"/>
      <c r="B67" s="43"/>
      <c r="C67" s="177"/>
    </row>
    <row r="68" spans="1:3" s="26" customFormat="1" ht="15">
      <c r="A68" s="43"/>
      <c r="B68" s="43"/>
      <c r="C68" s="177"/>
    </row>
    <row r="69" spans="1:3" s="26" customFormat="1" ht="15">
      <c r="A69" s="43"/>
      <c r="B69" s="43"/>
      <c r="C69" s="177"/>
    </row>
    <row r="70" spans="1:3" s="26" customFormat="1" ht="15">
      <c r="A70" s="43"/>
      <c r="B70" s="43"/>
      <c r="C70" s="177"/>
    </row>
    <row r="71" spans="1:3" s="26" customFormat="1" ht="15">
      <c r="A71" s="43"/>
      <c r="B71" s="43"/>
      <c r="C71" s="177"/>
    </row>
    <row r="72" spans="1:3" s="26" customFormat="1" ht="15">
      <c r="A72" s="43"/>
      <c r="B72" s="43"/>
      <c r="C72" s="177"/>
    </row>
    <row r="73" spans="1:3" s="26" customFormat="1" ht="15">
      <c r="A73" s="43"/>
      <c r="B73" s="43"/>
      <c r="C73" s="177"/>
    </row>
    <row r="74" spans="1:3" s="26" customFormat="1" ht="15">
      <c r="A74" s="43"/>
      <c r="B74" s="43"/>
      <c r="C74" s="177"/>
    </row>
    <row r="75" spans="1:3" s="26" customFormat="1" ht="15">
      <c r="A75" s="43"/>
      <c r="B75" s="43"/>
      <c r="C75" s="177"/>
    </row>
    <row r="76" spans="1:3" s="26" customFormat="1" ht="15">
      <c r="A76" s="43"/>
      <c r="B76" s="43"/>
      <c r="C76" s="177"/>
    </row>
    <row r="77" spans="1:3" s="26" customFormat="1" ht="15">
      <c r="A77" s="43"/>
      <c r="B77" s="43"/>
      <c r="C77" s="177"/>
    </row>
    <row r="78" s="26" customFormat="1" ht="15">
      <c r="C78" s="73"/>
    </row>
    <row r="79" s="26" customFormat="1" ht="15">
      <c r="C79" s="73"/>
    </row>
    <row r="80" s="26" customFormat="1" ht="15">
      <c r="C80" s="73"/>
    </row>
    <row r="81" s="26" customFormat="1" ht="15">
      <c r="C81" s="73"/>
    </row>
    <row r="82" s="26" customFormat="1" ht="15">
      <c r="C82" s="73"/>
    </row>
    <row r="83" s="26" customFormat="1" ht="15">
      <c r="C83" s="73"/>
    </row>
    <row r="84" s="26" customFormat="1" ht="15">
      <c r="C84" s="73"/>
    </row>
    <row r="85" s="26" customFormat="1" ht="15">
      <c r="C85" s="73"/>
    </row>
    <row r="86" s="26" customFormat="1" ht="15">
      <c r="C86" s="73"/>
    </row>
    <row r="87" s="26" customFormat="1" ht="15">
      <c r="C87" s="73"/>
    </row>
    <row r="88" s="26" customFormat="1" ht="15">
      <c r="C88" s="73"/>
    </row>
    <row r="89" s="26" customFormat="1" ht="15">
      <c r="C89" s="73"/>
    </row>
    <row r="90" s="26" customFormat="1" ht="15">
      <c r="C90" s="73"/>
    </row>
    <row r="91" s="26" customFormat="1" ht="15">
      <c r="C91" s="73"/>
    </row>
    <row r="92" s="26" customFormat="1" ht="15">
      <c r="C92" s="73"/>
    </row>
    <row r="93" s="26" customFormat="1" ht="15">
      <c r="C93" s="73"/>
    </row>
    <row r="94" s="26" customFormat="1" ht="15">
      <c r="C94" s="73"/>
    </row>
    <row r="95" s="26" customFormat="1" ht="15">
      <c r="C95" s="73"/>
    </row>
    <row r="96" s="26" customFormat="1" ht="15">
      <c r="C96" s="73"/>
    </row>
    <row r="97" s="26" customFormat="1" ht="15">
      <c r="C97" s="73"/>
    </row>
    <row r="98" s="26" customFormat="1" ht="15">
      <c r="C98" s="73"/>
    </row>
    <row r="99" s="26" customFormat="1" ht="15">
      <c r="C99" s="73"/>
    </row>
    <row r="100" s="26" customFormat="1" ht="15">
      <c r="C100" s="73"/>
    </row>
    <row r="101" s="26" customFormat="1" ht="15">
      <c r="C101" s="73"/>
    </row>
    <row r="102" s="26" customFormat="1" ht="15">
      <c r="C102" s="73"/>
    </row>
    <row r="103" s="26" customFormat="1" ht="15">
      <c r="C103" s="73"/>
    </row>
    <row r="104" s="26" customFormat="1" ht="15">
      <c r="C104" s="73"/>
    </row>
    <row r="105" s="26" customFormat="1" ht="15">
      <c r="C105" s="73"/>
    </row>
    <row r="106" s="26" customFormat="1" ht="15">
      <c r="C106" s="73"/>
    </row>
    <row r="107" s="26" customFormat="1" ht="15">
      <c r="C107" s="73"/>
    </row>
    <row r="108" s="26" customFormat="1" ht="15">
      <c r="C108" s="73"/>
    </row>
    <row r="109" s="26" customFormat="1" ht="15">
      <c r="C109" s="73"/>
    </row>
    <row r="110" s="26" customFormat="1" ht="15">
      <c r="C110" s="73"/>
    </row>
    <row r="111" s="26" customFormat="1" ht="15">
      <c r="C111" s="73"/>
    </row>
    <row r="112" s="26" customFormat="1" ht="15">
      <c r="C112" s="73"/>
    </row>
    <row r="113" s="26" customFormat="1" ht="15">
      <c r="C113" s="73"/>
    </row>
    <row r="114" s="26" customFormat="1" ht="15">
      <c r="C114" s="73"/>
    </row>
    <row r="115" s="26" customFormat="1" ht="15">
      <c r="C115" s="73"/>
    </row>
    <row r="116" s="26" customFormat="1" ht="15">
      <c r="C116" s="73"/>
    </row>
    <row r="117" s="26" customFormat="1" ht="15">
      <c r="C117" s="73"/>
    </row>
    <row r="118" s="26" customFormat="1" ht="15">
      <c r="C118" s="73"/>
    </row>
    <row r="119" s="26" customFormat="1" ht="15">
      <c r="C119" s="73"/>
    </row>
    <row r="120" s="26" customFormat="1" ht="15">
      <c r="C120" s="73"/>
    </row>
    <row r="121" s="26" customFormat="1" ht="15">
      <c r="C121" s="73"/>
    </row>
    <row r="122" s="26" customFormat="1" ht="15">
      <c r="C122" s="73"/>
    </row>
    <row r="123" s="26" customFormat="1" ht="15">
      <c r="C123" s="73"/>
    </row>
    <row r="124" s="26" customFormat="1" ht="15">
      <c r="C124" s="73"/>
    </row>
    <row r="125" s="26" customFormat="1" ht="15">
      <c r="C125" s="73"/>
    </row>
    <row r="126" s="26" customFormat="1" ht="15">
      <c r="C126" s="73"/>
    </row>
    <row r="127" s="26" customFormat="1" ht="15">
      <c r="C127" s="73"/>
    </row>
    <row r="128" s="26" customFormat="1" ht="15">
      <c r="C128" s="73"/>
    </row>
    <row r="129" s="26" customFormat="1" ht="15">
      <c r="C129" s="73"/>
    </row>
    <row r="130" s="26" customFormat="1" ht="15">
      <c r="C130" s="73"/>
    </row>
    <row r="131" s="26" customFormat="1" ht="15">
      <c r="C131" s="73"/>
    </row>
    <row r="132" s="26" customFormat="1" ht="15">
      <c r="C132" s="73"/>
    </row>
    <row r="133" s="26" customFormat="1" ht="15">
      <c r="C133" s="73"/>
    </row>
    <row r="134" s="26" customFormat="1" ht="15">
      <c r="C134" s="73"/>
    </row>
    <row r="135" s="26" customFormat="1" ht="15">
      <c r="C135" s="73"/>
    </row>
    <row r="136" s="26" customFormat="1" ht="15">
      <c r="C136" s="73"/>
    </row>
    <row r="137" s="26" customFormat="1" ht="15">
      <c r="C137" s="73"/>
    </row>
    <row r="138" s="26" customFormat="1" ht="15">
      <c r="C138" s="73"/>
    </row>
    <row r="139" s="26" customFormat="1" ht="15">
      <c r="C139" s="73"/>
    </row>
    <row r="140" s="26" customFormat="1" ht="15">
      <c r="C140" s="73"/>
    </row>
    <row r="141" s="26" customFormat="1" ht="15">
      <c r="C141" s="73"/>
    </row>
    <row r="142" s="26" customFormat="1" ht="15">
      <c r="C142" s="73"/>
    </row>
    <row r="143" s="26" customFormat="1" ht="15">
      <c r="C143" s="73"/>
    </row>
    <row r="144" s="26" customFormat="1" ht="15">
      <c r="C144" s="73"/>
    </row>
    <row r="145" s="26" customFormat="1" ht="15">
      <c r="C145" s="73"/>
    </row>
    <row r="146" s="26" customFormat="1" ht="15">
      <c r="C146" s="73"/>
    </row>
    <row r="147" s="26" customFormat="1" ht="15">
      <c r="C147" s="73"/>
    </row>
    <row r="148" s="26" customFormat="1" ht="15">
      <c r="C148" s="73"/>
    </row>
    <row r="149" s="26" customFormat="1" ht="15">
      <c r="C149" s="73"/>
    </row>
    <row r="150" s="26" customFormat="1" ht="15">
      <c r="C150" s="73"/>
    </row>
    <row r="151" s="26" customFormat="1" ht="15">
      <c r="C151" s="73"/>
    </row>
    <row r="152" s="26" customFormat="1" ht="15">
      <c r="C152" s="73"/>
    </row>
    <row r="153" s="26" customFormat="1" ht="15">
      <c r="C153" s="73"/>
    </row>
    <row r="154" s="26" customFormat="1" ht="15">
      <c r="C154" s="73"/>
    </row>
    <row r="155" s="26" customFormat="1" ht="15">
      <c r="C155" s="73"/>
    </row>
    <row r="156" s="26" customFormat="1" ht="15">
      <c r="C156" s="73"/>
    </row>
    <row r="157" s="26" customFormat="1" ht="15">
      <c r="C157" s="73"/>
    </row>
    <row r="158" s="26" customFormat="1" ht="15">
      <c r="C158" s="73"/>
    </row>
    <row r="159" s="26" customFormat="1" ht="15">
      <c r="C159" s="73"/>
    </row>
    <row r="160" s="26" customFormat="1" ht="15">
      <c r="C160" s="73"/>
    </row>
    <row r="161" s="26" customFormat="1" ht="15">
      <c r="C161" s="73"/>
    </row>
    <row r="162" s="26" customFormat="1" ht="15">
      <c r="C162" s="73"/>
    </row>
    <row r="163" s="26" customFormat="1" ht="15">
      <c r="C163" s="73"/>
    </row>
    <row r="164" s="26" customFormat="1" ht="15">
      <c r="C164" s="73"/>
    </row>
    <row r="165" s="26" customFormat="1" ht="15">
      <c r="C165" s="73"/>
    </row>
    <row r="166" s="26" customFormat="1" ht="15">
      <c r="C166" s="73"/>
    </row>
    <row r="167" s="26" customFormat="1" ht="15">
      <c r="C167" s="73"/>
    </row>
    <row r="168" s="26" customFormat="1" ht="15">
      <c r="C168" s="73"/>
    </row>
    <row r="169" s="26" customFormat="1" ht="15">
      <c r="C169" s="73"/>
    </row>
    <row r="170" s="26" customFormat="1" ht="15">
      <c r="C170" s="73"/>
    </row>
    <row r="171" s="26" customFormat="1" ht="15">
      <c r="C171" s="73"/>
    </row>
    <row r="172" s="26" customFormat="1" ht="15">
      <c r="C172" s="73"/>
    </row>
    <row r="173" s="26" customFormat="1" ht="15">
      <c r="C173" s="73"/>
    </row>
    <row r="174" s="26" customFormat="1" ht="15">
      <c r="C174" s="73"/>
    </row>
    <row r="175" s="26" customFormat="1" ht="15">
      <c r="C175" s="73"/>
    </row>
    <row r="176" s="26" customFormat="1" ht="15">
      <c r="C176" s="73"/>
    </row>
    <row r="177" s="26" customFormat="1" ht="15">
      <c r="C177" s="73"/>
    </row>
    <row r="178" s="26" customFormat="1" ht="15">
      <c r="C178" s="73"/>
    </row>
    <row r="179" s="26" customFormat="1" ht="15">
      <c r="C179" s="73"/>
    </row>
    <row r="180" s="26" customFormat="1" ht="15">
      <c r="C180" s="73"/>
    </row>
    <row r="181" s="26" customFormat="1" ht="15">
      <c r="C181" s="73"/>
    </row>
    <row r="182" s="26" customFormat="1" ht="15">
      <c r="C182" s="73"/>
    </row>
    <row r="183" s="26" customFormat="1" ht="15">
      <c r="C183" s="73"/>
    </row>
    <row r="184" s="26" customFormat="1" ht="15">
      <c r="C184" s="73"/>
    </row>
    <row r="185" s="26" customFormat="1" ht="15">
      <c r="C185" s="73"/>
    </row>
    <row r="186" s="26" customFormat="1" ht="15">
      <c r="C186" s="73"/>
    </row>
    <row r="187" s="26" customFormat="1" ht="15">
      <c r="C187" s="73"/>
    </row>
    <row r="188" s="26" customFormat="1" ht="15">
      <c r="C188" s="73"/>
    </row>
    <row r="189" s="26" customFormat="1" ht="15">
      <c r="C189" s="73"/>
    </row>
    <row r="190" s="26" customFormat="1" ht="15">
      <c r="C190" s="73"/>
    </row>
    <row r="191" s="26" customFormat="1" ht="15">
      <c r="C191" s="73"/>
    </row>
    <row r="192" s="26" customFormat="1" ht="15">
      <c r="C192" s="73"/>
    </row>
    <row r="193" s="26" customFormat="1" ht="15">
      <c r="C193" s="73"/>
    </row>
    <row r="194" s="26" customFormat="1" ht="15">
      <c r="C194" s="73"/>
    </row>
    <row r="195" s="26" customFormat="1" ht="15">
      <c r="C195" s="73"/>
    </row>
    <row r="196" s="26" customFormat="1" ht="15">
      <c r="C196" s="73"/>
    </row>
    <row r="197" s="26" customFormat="1" ht="15">
      <c r="C197" s="73"/>
    </row>
    <row r="198" s="26" customFormat="1" ht="15">
      <c r="C198" s="73"/>
    </row>
    <row r="199" s="26" customFormat="1" ht="15">
      <c r="C199" s="73"/>
    </row>
    <row r="200" s="26" customFormat="1" ht="15">
      <c r="C200" s="73"/>
    </row>
    <row r="201" s="26" customFormat="1" ht="15">
      <c r="C201" s="73"/>
    </row>
    <row r="202" s="26" customFormat="1" ht="15">
      <c r="C202" s="73"/>
    </row>
    <row r="203" s="26" customFormat="1" ht="15">
      <c r="C203" s="73"/>
    </row>
    <row r="204" s="26" customFormat="1" ht="15">
      <c r="C204" s="73"/>
    </row>
    <row r="205" s="26" customFormat="1" ht="15">
      <c r="C205" s="73"/>
    </row>
    <row r="206" s="26" customFormat="1" ht="15">
      <c r="C206" s="73"/>
    </row>
    <row r="207" s="26" customFormat="1" ht="15">
      <c r="C207" s="73"/>
    </row>
    <row r="208" s="26" customFormat="1" ht="15">
      <c r="C208" s="73"/>
    </row>
    <row r="209" s="26" customFormat="1" ht="15">
      <c r="C209" s="73"/>
    </row>
    <row r="210" s="26" customFormat="1" ht="15">
      <c r="C210" s="73"/>
    </row>
    <row r="211" s="26" customFormat="1" ht="15">
      <c r="C211" s="73"/>
    </row>
    <row r="212" s="26" customFormat="1" ht="15">
      <c r="C212" s="73"/>
    </row>
    <row r="213" s="26" customFormat="1" ht="15">
      <c r="C213" s="73"/>
    </row>
    <row r="214" s="26" customFormat="1" ht="15">
      <c r="C214" s="73"/>
    </row>
    <row r="215" s="26" customFormat="1" ht="15">
      <c r="C215" s="73"/>
    </row>
    <row r="216" s="26" customFormat="1" ht="15">
      <c r="C216" s="73"/>
    </row>
    <row r="217" s="26" customFormat="1" ht="15">
      <c r="C217" s="73"/>
    </row>
    <row r="218" s="26" customFormat="1" ht="15">
      <c r="C218" s="73"/>
    </row>
    <row r="219" s="26" customFormat="1" ht="15">
      <c r="C219" s="73"/>
    </row>
    <row r="220" s="26" customFormat="1" ht="15">
      <c r="C220" s="73"/>
    </row>
    <row r="221" s="26" customFormat="1" ht="15">
      <c r="C221" s="73"/>
    </row>
    <row r="222" s="26" customFormat="1" ht="15">
      <c r="C222" s="73"/>
    </row>
    <row r="223" s="26" customFormat="1" ht="15">
      <c r="C223" s="73"/>
    </row>
    <row r="224" s="26" customFormat="1" ht="15">
      <c r="C224" s="73"/>
    </row>
    <row r="225" s="26" customFormat="1" ht="15">
      <c r="C225" s="73"/>
    </row>
    <row r="226" s="26" customFormat="1" ht="15">
      <c r="C226" s="73"/>
    </row>
    <row r="227" s="26" customFormat="1" ht="15">
      <c r="C227" s="73"/>
    </row>
    <row r="228" s="26" customFormat="1" ht="15">
      <c r="C228" s="73"/>
    </row>
    <row r="229" s="26" customFormat="1" ht="15">
      <c r="C229" s="73"/>
    </row>
    <row r="230" s="26" customFormat="1" ht="15">
      <c r="C230" s="73"/>
    </row>
    <row r="231" s="26" customFormat="1" ht="15">
      <c r="C231" s="73"/>
    </row>
    <row r="232" s="26" customFormat="1" ht="15">
      <c r="C232" s="73"/>
    </row>
    <row r="233" s="26" customFormat="1" ht="15">
      <c r="C233" s="73"/>
    </row>
    <row r="234" s="26" customFormat="1" ht="15">
      <c r="C234" s="73"/>
    </row>
    <row r="235" s="26" customFormat="1" ht="15">
      <c r="C235" s="73"/>
    </row>
    <row r="236" s="26" customFormat="1" ht="15">
      <c r="C236" s="73"/>
    </row>
    <row r="237" s="26" customFormat="1" ht="15">
      <c r="C237" s="73"/>
    </row>
    <row r="238" s="26" customFormat="1" ht="15">
      <c r="C238" s="73"/>
    </row>
    <row r="239" s="26" customFormat="1" ht="15">
      <c r="C239" s="73"/>
    </row>
    <row r="240" s="26" customFormat="1" ht="15">
      <c r="C240" s="73"/>
    </row>
    <row r="241" s="26" customFormat="1" ht="15">
      <c r="C241" s="73"/>
    </row>
    <row r="242" s="26" customFormat="1" ht="15">
      <c r="C242" s="73"/>
    </row>
  </sheetData>
  <sheetProtection password="DE1A" sheet="1" objects="1" scenarios="1" selectLockedCells="1" selectUnlockedCells="1"/>
  <mergeCells count="9">
    <mergeCell ref="A59:C59"/>
    <mergeCell ref="A60:C60"/>
    <mergeCell ref="A58:B58"/>
    <mergeCell ref="A9:A13"/>
    <mergeCell ref="A1:B4"/>
    <mergeCell ref="A8:B8"/>
    <mergeCell ref="A6:B6"/>
    <mergeCell ref="A5:B5"/>
    <mergeCell ref="A7:C7"/>
  </mergeCells>
  <printOptions horizontalCentered="1"/>
  <pageMargins left="0.5118110236220472" right="0.5118110236220472" top="0.5118110236220472" bottom="0.5118110236220472" header="0" footer="0"/>
  <pageSetup fitToHeight="1" fitToWidth="1" horizontalDpi="600" verticalDpi="600" orientation="portrait"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237"/>
  <sheetViews>
    <sheetView zoomScale="80" zoomScaleNormal="80" workbookViewId="0" topLeftCell="A4">
      <selection activeCell="B35" sqref="B35"/>
    </sheetView>
  </sheetViews>
  <sheetFormatPr defaultColWidth="9.140625" defaultRowHeight="12.75"/>
  <cols>
    <col min="1" max="1" width="44.140625" style="1" customWidth="1"/>
    <col min="2" max="5" width="13.7109375" style="2" customWidth="1"/>
    <col min="6" max="16384" width="9.140625" style="1" customWidth="1"/>
  </cols>
  <sheetData>
    <row r="1" spans="1:5" ht="15.75">
      <c r="A1" s="272"/>
      <c r="B1" s="272"/>
      <c r="C1" s="272"/>
      <c r="D1" s="272"/>
      <c r="E1" s="272"/>
    </row>
    <row r="2" spans="1:5" ht="15.75">
      <c r="A2" s="272"/>
      <c r="B2" s="272"/>
      <c r="C2" s="272"/>
      <c r="D2" s="272"/>
      <c r="E2" s="272"/>
    </row>
    <row r="3" spans="1:5" ht="15.75">
      <c r="A3" s="272"/>
      <c r="B3" s="272"/>
      <c r="C3" s="272"/>
      <c r="D3" s="272"/>
      <c r="E3" s="272"/>
    </row>
    <row r="4" spans="1:5" ht="15.75">
      <c r="A4" s="272"/>
      <c r="B4" s="272"/>
      <c r="C4" s="272"/>
      <c r="D4" s="272"/>
      <c r="E4" s="272"/>
    </row>
    <row r="5" spans="1:5" s="22" customFormat="1" ht="20.25">
      <c r="A5" s="274" t="s">
        <v>129</v>
      </c>
      <c r="B5" s="274"/>
      <c r="C5" s="274"/>
      <c r="D5" s="274"/>
      <c r="E5" s="274"/>
    </row>
    <row r="6" spans="1:5" s="22" customFormat="1" ht="16.5" customHeight="1">
      <c r="A6" s="273" t="s">
        <v>92</v>
      </c>
      <c r="B6" s="273"/>
      <c r="C6" s="273"/>
      <c r="D6" s="273"/>
      <c r="E6" s="273"/>
    </row>
    <row r="7" spans="1:5" s="22" customFormat="1" ht="16.5" customHeight="1">
      <c r="A7" s="274" t="str">
        <f>'BS'!$A$7</f>
        <v>for the third financial quarter ended 31 Mar 2006 (Unaudited)</v>
      </c>
      <c r="B7" s="274"/>
      <c r="C7" s="274"/>
      <c r="D7" s="274"/>
      <c r="E7" s="274"/>
    </row>
    <row r="8" spans="1:6" ht="16.5" thickBot="1">
      <c r="A8" s="272"/>
      <c r="B8" s="272"/>
      <c r="C8" s="272"/>
      <c r="D8" s="272"/>
      <c r="E8" s="272"/>
      <c r="F8" s="11"/>
    </row>
    <row r="9" spans="1:5" s="57" customFormat="1" ht="15" customHeight="1">
      <c r="A9" s="261"/>
      <c r="B9" s="267" t="s">
        <v>93</v>
      </c>
      <c r="C9" s="268"/>
      <c r="D9" s="267" t="s">
        <v>94</v>
      </c>
      <c r="E9" s="268"/>
    </row>
    <row r="10" spans="1:5" s="57" customFormat="1" ht="18" customHeight="1">
      <c r="A10" s="280"/>
      <c r="B10" s="283" t="s">
        <v>62</v>
      </c>
      <c r="C10" s="284"/>
      <c r="D10" s="283" t="s">
        <v>223</v>
      </c>
      <c r="E10" s="284"/>
    </row>
    <row r="11" spans="1:5" s="57" customFormat="1" ht="19.5" customHeight="1" thickBot="1">
      <c r="A11" s="280"/>
      <c r="B11" s="285" t="s">
        <v>224</v>
      </c>
      <c r="C11" s="286"/>
      <c r="D11" s="285" t="str">
        <f>+B11</f>
        <v>31 March</v>
      </c>
      <c r="E11" s="286"/>
    </row>
    <row r="12" spans="1:5" s="57" customFormat="1" ht="14.25">
      <c r="A12" s="280"/>
      <c r="B12" s="169">
        <v>2006</v>
      </c>
      <c r="C12" s="170">
        <v>2005</v>
      </c>
      <c r="D12" s="171">
        <f>+B12</f>
        <v>2006</v>
      </c>
      <c r="E12" s="172" t="s">
        <v>228</v>
      </c>
    </row>
    <row r="13" spans="1:5" s="57" customFormat="1" ht="15" thickBot="1">
      <c r="A13" s="281"/>
      <c r="B13" s="173" t="s">
        <v>100</v>
      </c>
      <c r="C13" s="174" t="s">
        <v>100</v>
      </c>
      <c r="D13" s="175" t="s">
        <v>100</v>
      </c>
      <c r="E13" s="176" t="s">
        <v>100</v>
      </c>
    </row>
    <row r="14" spans="1:5" s="57" customFormat="1" ht="21.75" customHeight="1">
      <c r="A14" s="255" t="s">
        <v>40</v>
      </c>
      <c r="B14" s="154">
        <v>36151</v>
      </c>
      <c r="C14" s="149">
        <v>33338</v>
      </c>
      <c r="D14" s="154">
        <v>102243</v>
      </c>
      <c r="E14" s="154">
        <v>74578</v>
      </c>
    </row>
    <row r="15" spans="1:5" s="26" customFormat="1" ht="21.75" customHeight="1">
      <c r="A15" s="256" t="s">
        <v>41</v>
      </c>
      <c r="B15" s="99">
        <v>-26</v>
      </c>
      <c r="C15" s="150">
        <v>-123</v>
      </c>
      <c r="D15" s="99">
        <v>291</v>
      </c>
      <c r="E15" s="99">
        <v>734</v>
      </c>
    </row>
    <row r="16" spans="1:5" s="26" customFormat="1" ht="21.75" customHeight="1">
      <c r="A16" s="256" t="s">
        <v>80</v>
      </c>
      <c r="B16" s="99">
        <v>-25884</v>
      </c>
      <c r="C16" s="150">
        <v>-27199</v>
      </c>
      <c r="D16" s="99">
        <v>-78169</v>
      </c>
      <c r="E16" s="99">
        <v>-60435</v>
      </c>
    </row>
    <row r="17" spans="1:5" s="57" customFormat="1" ht="21.75" customHeight="1">
      <c r="A17" s="256" t="s">
        <v>82</v>
      </c>
      <c r="B17" s="100">
        <v>-1821</v>
      </c>
      <c r="C17" s="151">
        <v>-1714</v>
      </c>
      <c r="D17" s="100">
        <v>-5200</v>
      </c>
      <c r="E17" s="100">
        <v>-3376</v>
      </c>
    </row>
    <row r="18" spans="1:5" s="57" customFormat="1" ht="21.75" customHeight="1">
      <c r="A18" s="256" t="s">
        <v>42</v>
      </c>
      <c r="B18" s="99">
        <f>SUM(B14:B17)</f>
        <v>8420</v>
      </c>
      <c r="C18" s="112">
        <f>SUM(C14:C17)</f>
        <v>4302</v>
      </c>
      <c r="D18" s="99">
        <f>SUM(D14:D17)</f>
        <v>19165</v>
      </c>
      <c r="E18" s="99">
        <f>SUM(E14:E17)</f>
        <v>11501</v>
      </c>
    </row>
    <row r="19" spans="1:6" s="26" customFormat="1" ht="21.75" customHeight="1">
      <c r="A19" s="256" t="s">
        <v>81</v>
      </c>
      <c r="B19" s="100">
        <v>-259</v>
      </c>
      <c r="C19" s="151">
        <v>-991</v>
      </c>
      <c r="D19" s="100">
        <v>-901</v>
      </c>
      <c r="E19" s="100">
        <v>-2122</v>
      </c>
      <c r="F19" s="32"/>
    </row>
    <row r="20" spans="1:5" s="57" customFormat="1" ht="21.75" customHeight="1">
      <c r="A20" s="255" t="s">
        <v>59</v>
      </c>
      <c r="B20" s="148">
        <f>+B18+B19</f>
        <v>8161</v>
      </c>
      <c r="C20" s="106">
        <f>+C18+C19</f>
        <v>3311</v>
      </c>
      <c r="D20" s="148">
        <f>+D18+D19</f>
        <v>18264</v>
      </c>
      <c r="E20" s="148">
        <f>+E18+E19</f>
        <v>9379</v>
      </c>
    </row>
    <row r="21" spans="1:5" s="26" customFormat="1" ht="21.75" customHeight="1">
      <c r="A21" s="256" t="s">
        <v>31</v>
      </c>
      <c r="B21" s="100">
        <v>-1688</v>
      </c>
      <c r="C21" s="151">
        <v>-244</v>
      </c>
      <c r="D21" s="100">
        <v>-3059</v>
      </c>
      <c r="E21" s="100">
        <v>-1148</v>
      </c>
    </row>
    <row r="22" spans="1:5" s="57" customFormat="1" ht="21.75" customHeight="1">
      <c r="A22" s="255" t="s">
        <v>83</v>
      </c>
      <c r="B22" s="148">
        <f>B20+B21</f>
        <v>6473</v>
      </c>
      <c r="C22" s="106">
        <f>C20+C21</f>
        <v>3067</v>
      </c>
      <c r="D22" s="148">
        <f>D20+D21</f>
        <v>15205</v>
      </c>
      <c r="E22" s="148">
        <f>E20+E21</f>
        <v>8231</v>
      </c>
    </row>
    <row r="23" spans="1:5" s="26" customFormat="1" ht="21.75" customHeight="1">
      <c r="A23" s="256" t="s">
        <v>84</v>
      </c>
      <c r="B23" s="99">
        <v>-1463</v>
      </c>
      <c r="C23" s="150">
        <v>-621</v>
      </c>
      <c r="D23" s="99">
        <v>-4181</v>
      </c>
      <c r="E23" s="99">
        <v>-788</v>
      </c>
    </row>
    <row r="24" spans="1:5" s="57" customFormat="1" ht="21.75" customHeight="1" thickBot="1">
      <c r="A24" s="255" t="s">
        <v>45</v>
      </c>
      <c r="B24" s="102">
        <f>SUM(B22:B23)</f>
        <v>5010</v>
      </c>
      <c r="C24" s="152">
        <f>SUM(C22:C23)</f>
        <v>2446</v>
      </c>
      <c r="D24" s="102">
        <f>SUM(D22:D23)</f>
        <v>11024</v>
      </c>
      <c r="E24" s="102">
        <f>SUM(E22:E23)</f>
        <v>7443</v>
      </c>
    </row>
    <row r="25" spans="1:5" s="26" customFormat="1" ht="15.75" thickTop="1">
      <c r="A25" s="256"/>
      <c r="B25" s="99"/>
      <c r="C25" s="150"/>
      <c r="D25" s="99"/>
      <c r="E25" s="99"/>
    </row>
    <row r="26" spans="1:5" s="57" customFormat="1" ht="14.25" customHeight="1">
      <c r="A26" s="255" t="s">
        <v>43</v>
      </c>
      <c r="B26" s="148"/>
      <c r="C26" s="107"/>
      <c r="D26" s="148"/>
      <c r="E26" s="148"/>
    </row>
    <row r="27" spans="1:5" s="26" customFormat="1" ht="15.75" thickBot="1">
      <c r="A27" s="257" t="s">
        <v>115</v>
      </c>
      <c r="B27" s="155">
        <f>+Notes!C214</f>
        <v>3.2870564770102875</v>
      </c>
      <c r="C27" s="153">
        <f>+Notes!D214</f>
        <v>1.8539291777831677</v>
      </c>
      <c r="D27" s="103">
        <f>+Notes!E214</f>
        <v>7.232836447617048</v>
      </c>
      <c r="E27" s="156">
        <f>+Notes!F214</f>
        <v>10.2</v>
      </c>
    </row>
    <row r="28" spans="1:5" s="26" customFormat="1" ht="21.75" customHeight="1" thickBot="1">
      <c r="A28" s="258"/>
      <c r="B28" s="97"/>
      <c r="C28" s="98"/>
      <c r="D28" s="97"/>
      <c r="E28" s="98"/>
    </row>
    <row r="29" spans="1:5" s="26" customFormat="1" ht="15">
      <c r="A29" s="282"/>
      <c r="B29" s="282"/>
      <c r="C29" s="282"/>
      <c r="D29" s="282"/>
      <c r="E29" s="282"/>
    </row>
    <row r="30" spans="1:5" s="26" customFormat="1" ht="60.75" customHeight="1">
      <c r="A30" s="277" t="s">
        <v>232</v>
      </c>
      <c r="B30" s="277"/>
      <c r="C30" s="277"/>
      <c r="D30" s="277"/>
      <c r="E30" s="277"/>
    </row>
    <row r="31" s="26" customFormat="1" ht="18.75" customHeight="1">
      <c r="A31" s="191" t="s">
        <v>246</v>
      </c>
    </row>
    <row r="32" s="26" customFormat="1" ht="15"/>
    <row r="33" s="26" customFormat="1" ht="15"/>
    <row r="34" s="26" customFormat="1" ht="15"/>
    <row r="35" s="26" customFormat="1" ht="15"/>
    <row r="36" s="26" customFormat="1" ht="15"/>
    <row r="37" s="26" customFormat="1" ht="15"/>
    <row r="38" s="26" customFormat="1" ht="15"/>
    <row r="39" s="26" customFormat="1" ht="15"/>
    <row r="40" s="26" customFormat="1" ht="15"/>
    <row r="41" s="26" customFormat="1" ht="15"/>
    <row r="42" s="26" customFormat="1" ht="15"/>
    <row r="43" s="26" customFormat="1" ht="15"/>
    <row r="44" spans="2:5" s="26" customFormat="1" ht="15">
      <c r="B44" s="71"/>
      <c r="C44" s="71"/>
      <c r="D44" s="71"/>
      <c r="E44" s="71"/>
    </row>
    <row r="45" spans="2:5" s="26" customFormat="1" ht="15">
      <c r="B45" s="71"/>
      <c r="C45" s="71"/>
      <c r="D45" s="71"/>
      <c r="E45" s="71"/>
    </row>
    <row r="46" spans="2:5" s="26" customFormat="1" ht="15">
      <c r="B46" s="71"/>
      <c r="C46" s="71"/>
      <c r="D46" s="71"/>
      <c r="E46" s="71"/>
    </row>
    <row r="47" spans="2:5" s="26" customFormat="1" ht="15">
      <c r="B47" s="71"/>
      <c r="C47" s="71"/>
      <c r="D47" s="71"/>
      <c r="E47" s="71"/>
    </row>
    <row r="48" spans="2:5" s="26" customFormat="1" ht="15">
      <c r="B48" s="71"/>
      <c r="C48" s="71"/>
      <c r="D48" s="71"/>
      <c r="E48" s="71"/>
    </row>
    <row r="49" spans="2:5" s="26" customFormat="1" ht="15">
      <c r="B49" s="71"/>
      <c r="C49" s="71"/>
      <c r="D49" s="71"/>
      <c r="E49" s="71"/>
    </row>
    <row r="50" spans="2:5" s="26" customFormat="1" ht="15">
      <c r="B50" s="71"/>
      <c r="C50" s="71"/>
      <c r="D50" s="71"/>
      <c r="E50" s="71"/>
    </row>
    <row r="51" spans="2:5" s="26" customFormat="1" ht="15">
      <c r="B51" s="71"/>
      <c r="C51" s="71"/>
      <c r="D51" s="71"/>
      <c r="E51" s="71"/>
    </row>
    <row r="52" spans="2:5" s="26" customFormat="1" ht="15">
      <c r="B52" s="71"/>
      <c r="C52" s="71"/>
      <c r="D52" s="71"/>
      <c r="E52" s="71"/>
    </row>
    <row r="53" spans="2:5" s="26" customFormat="1" ht="15">
      <c r="B53" s="71"/>
      <c r="C53" s="71"/>
      <c r="D53" s="71"/>
      <c r="E53" s="71"/>
    </row>
    <row r="54" spans="2:5" s="26" customFormat="1" ht="15">
      <c r="B54" s="71"/>
      <c r="C54" s="71"/>
      <c r="D54" s="71"/>
      <c r="E54" s="71"/>
    </row>
    <row r="55" spans="2:5" s="26" customFormat="1" ht="15">
      <c r="B55" s="71"/>
      <c r="C55" s="71"/>
      <c r="D55" s="71"/>
      <c r="E55" s="71"/>
    </row>
    <row r="56" spans="2:5" s="26" customFormat="1" ht="15">
      <c r="B56" s="71"/>
      <c r="C56" s="71"/>
      <c r="D56" s="71"/>
      <c r="E56" s="71"/>
    </row>
    <row r="57" spans="2:5" s="26" customFormat="1" ht="15">
      <c r="B57" s="71"/>
      <c r="C57" s="71"/>
      <c r="D57" s="71"/>
      <c r="E57" s="71"/>
    </row>
    <row r="58" spans="2:5" s="26" customFormat="1" ht="15">
      <c r="B58" s="71"/>
      <c r="C58" s="71"/>
      <c r="D58" s="71"/>
      <c r="E58" s="71"/>
    </row>
    <row r="59" spans="2:5" s="26" customFormat="1" ht="15">
      <c r="B59" s="71"/>
      <c r="C59" s="71"/>
      <c r="D59" s="71"/>
      <c r="E59" s="71"/>
    </row>
    <row r="60" spans="2:5" s="26" customFormat="1" ht="15">
      <c r="B60" s="71"/>
      <c r="C60" s="71"/>
      <c r="D60" s="71"/>
      <c r="E60" s="71"/>
    </row>
    <row r="61" spans="2:5" s="26" customFormat="1" ht="15">
      <c r="B61" s="71"/>
      <c r="C61" s="71"/>
      <c r="D61" s="71"/>
      <c r="E61" s="71"/>
    </row>
    <row r="62" spans="2:5" s="26" customFormat="1" ht="15">
      <c r="B62" s="71"/>
      <c r="C62" s="71"/>
      <c r="D62" s="71"/>
      <c r="E62" s="71"/>
    </row>
    <row r="63" spans="2:5" s="26" customFormat="1" ht="15">
      <c r="B63" s="71"/>
      <c r="C63" s="71"/>
      <c r="D63" s="71"/>
      <c r="E63" s="71"/>
    </row>
    <row r="64" spans="2:5" s="26" customFormat="1" ht="15">
      <c r="B64" s="71"/>
      <c r="C64" s="71"/>
      <c r="D64" s="71"/>
      <c r="E64" s="71"/>
    </row>
    <row r="65" spans="2:5" s="26" customFormat="1" ht="15">
      <c r="B65" s="71"/>
      <c r="C65" s="71"/>
      <c r="D65" s="71"/>
      <c r="E65" s="71"/>
    </row>
    <row r="66" spans="2:5" s="26" customFormat="1" ht="15">
      <c r="B66" s="71"/>
      <c r="C66" s="71"/>
      <c r="D66" s="71"/>
      <c r="E66" s="71"/>
    </row>
    <row r="67" spans="2:5" s="26" customFormat="1" ht="15">
      <c r="B67" s="71"/>
      <c r="C67" s="71"/>
      <c r="D67" s="71"/>
      <c r="E67" s="71"/>
    </row>
    <row r="68" spans="2:5" s="26" customFormat="1" ht="15">
      <c r="B68" s="71"/>
      <c r="C68" s="71"/>
      <c r="D68" s="71"/>
      <c r="E68" s="71"/>
    </row>
    <row r="69" spans="2:5" s="26" customFormat="1" ht="15">
      <c r="B69" s="71"/>
      <c r="C69" s="71"/>
      <c r="D69" s="71"/>
      <c r="E69" s="71"/>
    </row>
    <row r="70" spans="2:5" s="26" customFormat="1" ht="15">
      <c r="B70" s="71"/>
      <c r="C70" s="71"/>
      <c r="D70" s="71"/>
      <c r="E70" s="71"/>
    </row>
    <row r="71" spans="2:5" s="26" customFormat="1" ht="15">
      <c r="B71" s="71"/>
      <c r="C71" s="71"/>
      <c r="D71" s="71"/>
      <c r="E71" s="71"/>
    </row>
    <row r="72" spans="2:5" s="26" customFormat="1" ht="15">
      <c r="B72" s="71"/>
      <c r="C72" s="71"/>
      <c r="D72" s="71"/>
      <c r="E72" s="71"/>
    </row>
    <row r="73" spans="2:5" s="26" customFormat="1" ht="15">
      <c r="B73" s="71"/>
      <c r="C73" s="71"/>
      <c r="D73" s="71"/>
      <c r="E73" s="71"/>
    </row>
    <row r="74" spans="2:5" s="26" customFormat="1" ht="15">
      <c r="B74" s="71"/>
      <c r="C74" s="71"/>
      <c r="D74" s="71"/>
      <c r="E74" s="71"/>
    </row>
    <row r="75" spans="2:5" s="26" customFormat="1" ht="15">
      <c r="B75" s="71"/>
      <c r="C75" s="71"/>
      <c r="D75" s="71"/>
      <c r="E75" s="71"/>
    </row>
    <row r="76" spans="2:5" s="26" customFormat="1" ht="15">
      <c r="B76" s="71"/>
      <c r="C76" s="71"/>
      <c r="D76" s="71"/>
      <c r="E76" s="71"/>
    </row>
    <row r="77" spans="2:5" s="26" customFormat="1" ht="15">
      <c r="B77" s="71"/>
      <c r="C77" s="71"/>
      <c r="D77" s="71"/>
      <c r="E77" s="71"/>
    </row>
    <row r="78" spans="2:5" s="26" customFormat="1" ht="15">
      <c r="B78" s="71"/>
      <c r="C78" s="71"/>
      <c r="D78" s="71"/>
      <c r="E78" s="71"/>
    </row>
    <row r="79" spans="2:5" s="26" customFormat="1" ht="15">
      <c r="B79" s="71"/>
      <c r="C79" s="71"/>
      <c r="D79" s="71"/>
      <c r="E79" s="71"/>
    </row>
    <row r="80" spans="2:5" s="26" customFormat="1" ht="15">
      <c r="B80" s="71"/>
      <c r="C80" s="71"/>
      <c r="D80" s="71"/>
      <c r="E80" s="71"/>
    </row>
    <row r="81" spans="2:5" s="26" customFormat="1" ht="15">
      <c r="B81" s="71"/>
      <c r="C81" s="71"/>
      <c r="D81" s="71"/>
      <c r="E81" s="71"/>
    </row>
    <row r="82" spans="2:5" s="26" customFormat="1" ht="15">
      <c r="B82" s="71"/>
      <c r="C82" s="71"/>
      <c r="D82" s="71"/>
      <c r="E82" s="71"/>
    </row>
    <row r="83" spans="2:5" s="26" customFormat="1" ht="15">
      <c r="B83" s="71"/>
      <c r="C83" s="71"/>
      <c r="D83" s="71"/>
      <c r="E83" s="71"/>
    </row>
    <row r="84" spans="2:5" s="26" customFormat="1" ht="15">
      <c r="B84" s="71"/>
      <c r="C84" s="71"/>
      <c r="D84" s="71"/>
      <c r="E84" s="71"/>
    </row>
    <row r="85" spans="2:5" s="26" customFormat="1" ht="15">
      <c r="B85" s="71"/>
      <c r="C85" s="71"/>
      <c r="D85" s="71"/>
      <c r="E85" s="71"/>
    </row>
    <row r="86" spans="2:5" s="26" customFormat="1" ht="15">
      <c r="B86" s="71"/>
      <c r="C86" s="71"/>
      <c r="D86" s="71"/>
      <c r="E86" s="71"/>
    </row>
    <row r="87" spans="2:5" s="26" customFormat="1" ht="15">
      <c r="B87" s="71"/>
      <c r="C87" s="71"/>
      <c r="D87" s="71"/>
      <c r="E87" s="71"/>
    </row>
    <row r="88" spans="2:5" s="26" customFormat="1" ht="15">
      <c r="B88" s="71"/>
      <c r="C88" s="71"/>
      <c r="D88" s="71"/>
      <c r="E88" s="71"/>
    </row>
    <row r="89" spans="2:5" s="26" customFormat="1" ht="15">
      <c r="B89" s="71"/>
      <c r="C89" s="71"/>
      <c r="D89" s="71"/>
      <c r="E89" s="71"/>
    </row>
    <row r="90" spans="2:5" s="26" customFormat="1" ht="15">
      <c r="B90" s="71"/>
      <c r="C90" s="71"/>
      <c r="D90" s="71"/>
      <c r="E90" s="71"/>
    </row>
    <row r="91" spans="2:5" s="26" customFormat="1" ht="15">
      <c r="B91" s="71"/>
      <c r="C91" s="71"/>
      <c r="D91" s="71"/>
      <c r="E91" s="71"/>
    </row>
    <row r="92" spans="2:5" s="26" customFormat="1" ht="15">
      <c r="B92" s="71"/>
      <c r="C92" s="71"/>
      <c r="D92" s="71"/>
      <c r="E92" s="71"/>
    </row>
    <row r="93" spans="2:5" s="26" customFormat="1" ht="15">
      <c r="B93" s="71"/>
      <c r="C93" s="71"/>
      <c r="D93" s="71"/>
      <c r="E93" s="71"/>
    </row>
    <row r="94" spans="2:5" s="26" customFormat="1" ht="15">
      <c r="B94" s="71"/>
      <c r="C94" s="71"/>
      <c r="D94" s="71"/>
      <c r="E94" s="71"/>
    </row>
    <row r="95" spans="2:5" s="26" customFormat="1" ht="15">
      <c r="B95" s="71"/>
      <c r="C95" s="71"/>
      <c r="D95" s="71"/>
      <c r="E95" s="71"/>
    </row>
    <row r="96" spans="2:5" s="26" customFormat="1" ht="15">
      <c r="B96" s="71"/>
      <c r="C96" s="71"/>
      <c r="D96" s="71"/>
      <c r="E96" s="71"/>
    </row>
    <row r="97" spans="2:5" s="26" customFormat="1" ht="15">
      <c r="B97" s="71"/>
      <c r="C97" s="71"/>
      <c r="D97" s="71"/>
      <c r="E97" s="71"/>
    </row>
    <row r="98" spans="2:5" s="26" customFormat="1" ht="15">
      <c r="B98" s="71"/>
      <c r="C98" s="71"/>
      <c r="D98" s="71"/>
      <c r="E98" s="71"/>
    </row>
    <row r="99" spans="2:5" s="26" customFormat="1" ht="15">
      <c r="B99" s="71"/>
      <c r="C99" s="71"/>
      <c r="D99" s="71"/>
      <c r="E99" s="71"/>
    </row>
    <row r="100" spans="2:5" s="26" customFormat="1" ht="15">
      <c r="B100" s="71"/>
      <c r="C100" s="71"/>
      <c r="D100" s="71"/>
      <c r="E100" s="71"/>
    </row>
    <row r="101" spans="2:5" s="26" customFormat="1" ht="15">
      <c r="B101" s="71"/>
      <c r="C101" s="71"/>
      <c r="D101" s="71"/>
      <c r="E101" s="71"/>
    </row>
    <row r="102" spans="2:5" s="26" customFormat="1" ht="15">
      <c r="B102" s="71"/>
      <c r="C102" s="71"/>
      <c r="D102" s="71"/>
      <c r="E102" s="71"/>
    </row>
    <row r="103" spans="2:5" s="26" customFormat="1" ht="15">
      <c r="B103" s="71"/>
      <c r="C103" s="71"/>
      <c r="D103" s="71"/>
      <c r="E103" s="71"/>
    </row>
    <row r="104" spans="2:5" s="26" customFormat="1" ht="15">
      <c r="B104" s="71"/>
      <c r="C104" s="71"/>
      <c r="D104" s="71"/>
      <c r="E104" s="71"/>
    </row>
    <row r="105" spans="2:5" s="26" customFormat="1" ht="15">
      <c r="B105" s="71"/>
      <c r="C105" s="71"/>
      <c r="D105" s="71"/>
      <c r="E105" s="71"/>
    </row>
    <row r="106" spans="2:5" s="26" customFormat="1" ht="15">
      <c r="B106" s="71"/>
      <c r="C106" s="71"/>
      <c r="D106" s="71"/>
      <c r="E106" s="71"/>
    </row>
    <row r="107" spans="2:5" s="26" customFormat="1" ht="15">
      <c r="B107" s="71"/>
      <c r="C107" s="71"/>
      <c r="D107" s="71"/>
      <c r="E107" s="71"/>
    </row>
    <row r="108" spans="2:5" s="26" customFormat="1" ht="15">
      <c r="B108" s="71"/>
      <c r="C108" s="71"/>
      <c r="D108" s="71"/>
      <c r="E108" s="71"/>
    </row>
    <row r="109" spans="2:5" s="26" customFormat="1" ht="15">
      <c r="B109" s="71"/>
      <c r="C109" s="71"/>
      <c r="D109" s="71"/>
      <c r="E109" s="71"/>
    </row>
    <row r="110" spans="2:5" s="26" customFormat="1" ht="15">
      <c r="B110" s="71"/>
      <c r="C110" s="71"/>
      <c r="D110" s="71"/>
      <c r="E110" s="71"/>
    </row>
    <row r="111" spans="2:5" s="26" customFormat="1" ht="15">
      <c r="B111" s="71"/>
      <c r="C111" s="71"/>
      <c r="D111" s="71"/>
      <c r="E111" s="71"/>
    </row>
    <row r="112" spans="2:5" s="26" customFormat="1" ht="15">
      <c r="B112" s="71"/>
      <c r="C112" s="71"/>
      <c r="D112" s="71"/>
      <c r="E112" s="71"/>
    </row>
    <row r="113" spans="2:5" s="26" customFormat="1" ht="15">
      <c r="B113" s="71"/>
      <c r="C113" s="71"/>
      <c r="D113" s="71"/>
      <c r="E113" s="71"/>
    </row>
    <row r="114" spans="2:5" s="26" customFormat="1" ht="15">
      <c r="B114" s="71"/>
      <c r="C114" s="71"/>
      <c r="D114" s="71"/>
      <c r="E114" s="71"/>
    </row>
    <row r="115" spans="2:5" s="26" customFormat="1" ht="15">
      <c r="B115" s="71"/>
      <c r="C115" s="71"/>
      <c r="D115" s="71"/>
      <c r="E115" s="71"/>
    </row>
    <row r="116" spans="2:5" s="26" customFormat="1" ht="15">
      <c r="B116" s="71"/>
      <c r="C116" s="71"/>
      <c r="D116" s="71"/>
      <c r="E116" s="71"/>
    </row>
    <row r="117" spans="2:5" s="26" customFormat="1" ht="15">
      <c r="B117" s="71"/>
      <c r="C117" s="71"/>
      <c r="D117" s="71"/>
      <c r="E117" s="71"/>
    </row>
    <row r="118" spans="2:5" s="26" customFormat="1" ht="15">
      <c r="B118" s="71"/>
      <c r="C118" s="71"/>
      <c r="D118" s="71"/>
      <c r="E118" s="71"/>
    </row>
    <row r="119" spans="2:5" s="26" customFormat="1" ht="15">
      <c r="B119" s="71"/>
      <c r="C119" s="71"/>
      <c r="D119" s="71"/>
      <c r="E119" s="71"/>
    </row>
    <row r="120" spans="2:5" s="26" customFormat="1" ht="15">
      <c r="B120" s="71"/>
      <c r="C120" s="71"/>
      <c r="D120" s="71"/>
      <c r="E120" s="71"/>
    </row>
    <row r="121" spans="2:5" s="26" customFormat="1" ht="15">
      <c r="B121" s="71"/>
      <c r="C121" s="71"/>
      <c r="D121" s="71"/>
      <c r="E121" s="71"/>
    </row>
    <row r="122" spans="2:5" s="26" customFormat="1" ht="15">
      <c r="B122" s="71"/>
      <c r="C122" s="71"/>
      <c r="D122" s="71"/>
      <c r="E122" s="71"/>
    </row>
    <row r="123" spans="2:5" s="26" customFormat="1" ht="15">
      <c r="B123" s="71"/>
      <c r="C123" s="71"/>
      <c r="D123" s="71"/>
      <c r="E123" s="71"/>
    </row>
    <row r="124" spans="2:5" s="26" customFormat="1" ht="15">
      <c r="B124" s="71"/>
      <c r="C124" s="71"/>
      <c r="D124" s="71"/>
      <c r="E124" s="71"/>
    </row>
    <row r="125" spans="2:5" s="26" customFormat="1" ht="15">
      <c r="B125" s="71"/>
      <c r="C125" s="71"/>
      <c r="D125" s="71"/>
      <c r="E125" s="71"/>
    </row>
    <row r="126" spans="2:5" s="26" customFormat="1" ht="15">
      <c r="B126" s="71"/>
      <c r="C126" s="71"/>
      <c r="D126" s="71"/>
      <c r="E126" s="71"/>
    </row>
    <row r="127" spans="2:5" s="26" customFormat="1" ht="15">
      <c r="B127" s="71"/>
      <c r="C127" s="71"/>
      <c r="D127" s="71"/>
      <c r="E127" s="71"/>
    </row>
    <row r="128" spans="2:5" s="26" customFormat="1" ht="15">
      <c r="B128" s="71"/>
      <c r="C128" s="71"/>
      <c r="D128" s="71"/>
      <c r="E128" s="71"/>
    </row>
    <row r="129" spans="2:5" s="26" customFormat="1" ht="15">
      <c r="B129" s="71"/>
      <c r="C129" s="71"/>
      <c r="D129" s="71"/>
      <c r="E129" s="71"/>
    </row>
    <row r="130" spans="2:5" s="26" customFormat="1" ht="15">
      <c r="B130" s="71"/>
      <c r="C130" s="71"/>
      <c r="D130" s="71"/>
      <c r="E130" s="71"/>
    </row>
    <row r="131" spans="2:5" s="26" customFormat="1" ht="15">
      <c r="B131" s="71"/>
      <c r="C131" s="71"/>
      <c r="D131" s="71"/>
      <c r="E131" s="71"/>
    </row>
    <row r="132" spans="2:5" s="26" customFormat="1" ht="15">
      <c r="B132" s="71"/>
      <c r="C132" s="71"/>
      <c r="D132" s="71"/>
      <c r="E132" s="71"/>
    </row>
    <row r="133" spans="2:5" s="26" customFormat="1" ht="15">
      <c r="B133" s="71"/>
      <c r="C133" s="71"/>
      <c r="D133" s="71"/>
      <c r="E133" s="71"/>
    </row>
    <row r="134" spans="2:5" s="26" customFormat="1" ht="15">
      <c r="B134" s="71"/>
      <c r="C134" s="71"/>
      <c r="D134" s="71"/>
      <c r="E134" s="71"/>
    </row>
    <row r="135" spans="2:5" s="26" customFormat="1" ht="15">
      <c r="B135" s="71"/>
      <c r="C135" s="71"/>
      <c r="D135" s="71"/>
      <c r="E135" s="71"/>
    </row>
    <row r="136" spans="2:5" s="26" customFormat="1" ht="15">
      <c r="B136" s="71"/>
      <c r="C136" s="71"/>
      <c r="D136" s="71"/>
      <c r="E136" s="71"/>
    </row>
    <row r="137" spans="2:5" s="26" customFormat="1" ht="15">
      <c r="B137" s="71"/>
      <c r="C137" s="71"/>
      <c r="D137" s="71"/>
      <c r="E137" s="71"/>
    </row>
    <row r="138" spans="2:5" s="26" customFormat="1" ht="15">
      <c r="B138" s="71"/>
      <c r="C138" s="71"/>
      <c r="D138" s="71"/>
      <c r="E138" s="71"/>
    </row>
    <row r="139" spans="2:5" s="26" customFormat="1" ht="15">
      <c r="B139" s="71"/>
      <c r="C139" s="71"/>
      <c r="D139" s="71"/>
      <c r="E139" s="71"/>
    </row>
    <row r="140" spans="2:5" s="26" customFormat="1" ht="15">
      <c r="B140" s="71"/>
      <c r="C140" s="71"/>
      <c r="D140" s="71"/>
      <c r="E140" s="71"/>
    </row>
    <row r="141" spans="2:5" s="26" customFormat="1" ht="15">
      <c r="B141" s="71"/>
      <c r="C141" s="71"/>
      <c r="D141" s="71"/>
      <c r="E141" s="71"/>
    </row>
    <row r="142" spans="2:5" s="26" customFormat="1" ht="15">
      <c r="B142" s="71"/>
      <c r="C142" s="71"/>
      <c r="D142" s="71"/>
      <c r="E142" s="71"/>
    </row>
    <row r="143" spans="2:5" s="26" customFormat="1" ht="15">
      <c r="B143" s="71"/>
      <c r="C143" s="71"/>
      <c r="D143" s="71"/>
      <c r="E143" s="71"/>
    </row>
    <row r="144" spans="2:5" s="26" customFormat="1" ht="15">
      <c r="B144" s="71"/>
      <c r="C144" s="71"/>
      <c r="D144" s="71"/>
      <c r="E144" s="71"/>
    </row>
    <row r="145" spans="2:5" s="26" customFormat="1" ht="15">
      <c r="B145" s="71"/>
      <c r="C145" s="71"/>
      <c r="D145" s="71"/>
      <c r="E145" s="71"/>
    </row>
    <row r="146" spans="2:5" s="26" customFormat="1" ht="15">
      <c r="B146" s="71"/>
      <c r="C146" s="71"/>
      <c r="D146" s="71"/>
      <c r="E146" s="71"/>
    </row>
    <row r="147" spans="2:5" s="26" customFormat="1" ht="15">
      <c r="B147" s="71"/>
      <c r="C147" s="71"/>
      <c r="D147" s="71"/>
      <c r="E147" s="71"/>
    </row>
    <row r="148" spans="2:5" s="26" customFormat="1" ht="15">
      <c r="B148" s="71"/>
      <c r="C148" s="71"/>
      <c r="D148" s="71"/>
      <c r="E148" s="71"/>
    </row>
    <row r="149" spans="2:5" s="26" customFormat="1" ht="15">
      <c r="B149" s="71"/>
      <c r="C149" s="71"/>
      <c r="D149" s="71"/>
      <c r="E149" s="71"/>
    </row>
    <row r="150" spans="2:5" s="26" customFormat="1" ht="15">
      <c r="B150" s="71"/>
      <c r="C150" s="71"/>
      <c r="D150" s="71"/>
      <c r="E150" s="71"/>
    </row>
    <row r="151" spans="2:5" s="26" customFormat="1" ht="15">
      <c r="B151" s="71"/>
      <c r="C151" s="71"/>
      <c r="D151" s="71"/>
      <c r="E151" s="71"/>
    </row>
    <row r="152" spans="2:5" s="26" customFormat="1" ht="15">
      <c r="B152" s="71"/>
      <c r="C152" s="71"/>
      <c r="D152" s="71"/>
      <c r="E152" s="71"/>
    </row>
    <row r="153" spans="2:5" s="26" customFormat="1" ht="15">
      <c r="B153" s="71"/>
      <c r="C153" s="71"/>
      <c r="D153" s="71"/>
      <c r="E153" s="71"/>
    </row>
    <row r="154" spans="2:5" s="26" customFormat="1" ht="15">
      <c r="B154" s="71"/>
      <c r="C154" s="71"/>
      <c r="D154" s="71"/>
      <c r="E154" s="71"/>
    </row>
    <row r="155" spans="2:5" s="26" customFormat="1" ht="15">
      <c r="B155" s="71"/>
      <c r="C155" s="71"/>
      <c r="D155" s="71"/>
      <c r="E155" s="71"/>
    </row>
    <row r="156" spans="2:5" s="26" customFormat="1" ht="15">
      <c r="B156" s="71"/>
      <c r="C156" s="71"/>
      <c r="D156" s="71"/>
      <c r="E156" s="71"/>
    </row>
    <row r="157" spans="2:5" s="26" customFormat="1" ht="15">
      <c r="B157" s="71"/>
      <c r="C157" s="71"/>
      <c r="D157" s="71"/>
      <c r="E157" s="71"/>
    </row>
    <row r="158" spans="2:5" s="26" customFormat="1" ht="15">
      <c r="B158" s="71"/>
      <c r="C158" s="71"/>
      <c r="D158" s="71"/>
      <c r="E158" s="71"/>
    </row>
    <row r="159" spans="2:5" s="26" customFormat="1" ht="15">
      <c r="B159" s="71"/>
      <c r="C159" s="71"/>
      <c r="D159" s="71"/>
      <c r="E159" s="71"/>
    </row>
    <row r="160" spans="2:5" s="26" customFormat="1" ht="15">
      <c r="B160" s="71"/>
      <c r="C160" s="71"/>
      <c r="D160" s="71"/>
      <c r="E160" s="71"/>
    </row>
    <row r="161" spans="2:5" s="26" customFormat="1" ht="15">
      <c r="B161" s="71"/>
      <c r="C161" s="71"/>
      <c r="D161" s="71"/>
      <c r="E161" s="71"/>
    </row>
    <row r="162" spans="2:5" s="26" customFormat="1" ht="15">
      <c r="B162" s="71"/>
      <c r="C162" s="71"/>
      <c r="D162" s="71"/>
      <c r="E162" s="71"/>
    </row>
    <row r="163" spans="2:5" s="26" customFormat="1" ht="15">
      <c r="B163" s="71"/>
      <c r="C163" s="71"/>
      <c r="D163" s="71"/>
      <c r="E163" s="71"/>
    </row>
    <row r="164" spans="2:5" s="26" customFormat="1" ht="15">
      <c r="B164" s="71"/>
      <c r="C164" s="71"/>
      <c r="D164" s="71"/>
      <c r="E164" s="71"/>
    </row>
    <row r="165" spans="2:5" s="26" customFormat="1" ht="15">
      <c r="B165" s="71"/>
      <c r="C165" s="71"/>
      <c r="D165" s="71"/>
      <c r="E165" s="71"/>
    </row>
    <row r="166" spans="2:5" s="26" customFormat="1" ht="15">
      <c r="B166" s="71"/>
      <c r="C166" s="71"/>
      <c r="D166" s="71"/>
      <c r="E166" s="71"/>
    </row>
    <row r="167" spans="2:5" s="26" customFormat="1" ht="15">
      <c r="B167" s="71"/>
      <c r="C167" s="71"/>
      <c r="D167" s="71"/>
      <c r="E167" s="71"/>
    </row>
    <row r="168" spans="2:5" s="26" customFormat="1" ht="15">
      <c r="B168" s="71"/>
      <c r="C168" s="71"/>
      <c r="D168" s="71"/>
      <c r="E168" s="71"/>
    </row>
    <row r="169" spans="2:5" s="26" customFormat="1" ht="15">
      <c r="B169" s="71"/>
      <c r="C169" s="71"/>
      <c r="D169" s="71"/>
      <c r="E169" s="71"/>
    </row>
    <row r="170" spans="2:5" s="26" customFormat="1" ht="15">
      <c r="B170" s="71"/>
      <c r="C170" s="71"/>
      <c r="D170" s="71"/>
      <c r="E170" s="71"/>
    </row>
    <row r="171" spans="2:5" s="26" customFormat="1" ht="15">
      <c r="B171" s="71"/>
      <c r="C171" s="71"/>
      <c r="D171" s="71"/>
      <c r="E171" s="71"/>
    </row>
    <row r="172" spans="2:5" s="26" customFormat="1" ht="15">
      <c r="B172" s="71"/>
      <c r="C172" s="71"/>
      <c r="D172" s="71"/>
      <c r="E172" s="71"/>
    </row>
    <row r="173" spans="2:5" s="26" customFormat="1" ht="15">
      <c r="B173" s="71"/>
      <c r="C173" s="71"/>
      <c r="D173" s="71"/>
      <c r="E173" s="71"/>
    </row>
    <row r="174" spans="2:5" s="26" customFormat="1" ht="15">
      <c r="B174" s="71"/>
      <c r="C174" s="71"/>
      <c r="D174" s="71"/>
      <c r="E174" s="71"/>
    </row>
    <row r="175" spans="2:5" s="26" customFormat="1" ht="15">
      <c r="B175" s="71"/>
      <c r="C175" s="71"/>
      <c r="D175" s="71"/>
      <c r="E175" s="71"/>
    </row>
    <row r="176" spans="2:5" s="26" customFormat="1" ht="15">
      <c r="B176" s="71"/>
      <c r="C176" s="71"/>
      <c r="D176" s="71"/>
      <c r="E176" s="71"/>
    </row>
    <row r="177" spans="2:5" s="26" customFormat="1" ht="15">
      <c r="B177" s="71"/>
      <c r="C177" s="71"/>
      <c r="D177" s="71"/>
      <c r="E177" s="71"/>
    </row>
    <row r="178" spans="2:5" s="26" customFormat="1" ht="15">
      <c r="B178" s="71"/>
      <c r="C178" s="71"/>
      <c r="D178" s="71"/>
      <c r="E178" s="71"/>
    </row>
    <row r="179" spans="2:5" s="26" customFormat="1" ht="15">
      <c r="B179" s="71"/>
      <c r="C179" s="71"/>
      <c r="D179" s="71"/>
      <c r="E179" s="71"/>
    </row>
    <row r="180" spans="2:5" s="26" customFormat="1" ht="15">
      <c r="B180" s="71"/>
      <c r="C180" s="71"/>
      <c r="D180" s="71"/>
      <c r="E180" s="71"/>
    </row>
    <row r="181" spans="2:5" s="26" customFormat="1" ht="15">
      <c r="B181" s="71"/>
      <c r="C181" s="71"/>
      <c r="D181" s="71"/>
      <c r="E181" s="71"/>
    </row>
    <row r="182" spans="2:5" s="26" customFormat="1" ht="15">
      <c r="B182" s="71"/>
      <c r="C182" s="71"/>
      <c r="D182" s="71"/>
      <c r="E182" s="71"/>
    </row>
    <row r="183" spans="2:5" s="26" customFormat="1" ht="15">
      <c r="B183" s="71"/>
      <c r="C183" s="71"/>
      <c r="D183" s="71"/>
      <c r="E183" s="71"/>
    </row>
    <row r="184" spans="2:5" s="26" customFormat="1" ht="15">
      <c r="B184" s="71"/>
      <c r="C184" s="71"/>
      <c r="D184" s="71"/>
      <c r="E184" s="71"/>
    </row>
    <row r="185" spans="2:5" s="26" customFormat="1" ht="15">
      <c r="B185" s="71"/>
      <c r="C185" s="71"/>
      <c r="D185" s="71"/>
      <c r="E185" s="71"/>
    </row>
    <row r="186" spans="2:5" s="26" customFormat="1" ht="15">
      <c r="B186" s="71"/>
      <c r="C186" s="71"/>
      <c r="D186" s="71"/>
      <c r="E186" s="71"/>
    </row>
    <row r="187" spans="2:5" s="26" customFormat="1" ht="15">
      <c r="B187" s="71"/>
      <c r="C187" s="71"/>
      <c r="D187" s="71"/>
      <c r="E187" s="71"/>
    </row>
    <row r="188" spans="2:5" s="26" customFormat="1" ht="15">
      <c r="B188" s="71"/>
      <c r="C188" s="71"/>
      <c r="D188" s="71"/>
      <c r="E188" s="71"/>
    </row>
    <row r="189" spans="2:5" s="26" customFormat="1" ht="15">
      <c r="B189" s="71"/>
      <c r="C189" s="71"/>
      <c r="D189" s="71"/>
      <c r="E189" s="71"/>
    </row>
    <row r="190" spans="2:5" s="26" customFormat="1" ht="15">
      <c r="B190" s="71"/>
      <c r="C190" s="71"/>
      <c r="D190" s="71"/>
      <c r="E190" s="71"/>
    </row>
    <row r="191" spans="2:5" s="26" customFormat="1" ht="15">
      <c r="B191" s="71"/>
      <c r="C191" s="71"/>
      <c r="D191" s="71"/>
      <c r="E191" s="71"/>
    </row>
    <row r="192" spans="2:5" s="26" customFormat="1" ht="15">
      <c r="B192" s="71"/>
      <c r="C192" s="71"/>
      <c r="D192" s="71"/>
      <c r="E192" s="71"/>
    </row>
    <row r="193" spans="2:5" s="26" customFormat="1" ht="15">
      <c r="B193" s="71"/>
      <c r="C193" s="71"/>
      <c r="D193" s="71"/>
      <c r="E193" s="71"/>
    </row>
    <row r="194" spans="2:5" s="26" customFormat="1" ht="15">
      <c r="B194" s="71"/>
      <c r="C194" s="71"/>
      <c r="D194" s="71"/>
      <c r="E194" s="71"/>
    </row>
    <row r="195" spans="2:5" s="26" customFormat="1" ht="15">
      <c r="B195" s="71"/>
      <c r="C195" s="71"/>
      <c r="D195" s="71"/>
      <c r="E195" s="71"/>
    </row>
    <row r="196" spans="2:5" s="26" customFormat="1" ht="15">
      <c r="B196" s="71"/>
      <c r="C196" s="71"/>
      <c r="D196" s="71"/>
      <c r="E196" s="71"/>
    </row>
    <row r="197" spans="2:5" s="26" customFormat="1" ht="15">
      <c r="B197" s="71"/>
      <c r="C197" s="71"/>
      <c r="D197" s="71"/>
      <c r="E197" s="71"/>
    </row>
    <row r="198" spans="2:5" s="26" customFormat="1" ht="15">
      <c r="B198" s="71"/>
      <c r="C198" s="71"/>
      <c r="D198" s="71"/>
      <c r="E198" s="71"/>
    </row>
    <row r="199" spans="2:5" s="26" customFormat="1" ht="15">
      <c r="B199" s="71"/>
      <c r="C199" s="71"/>
      <c r="D199" s="71"/>
      <c r="E199" s="71"/>
    </row>
    <row r="200" spans="2:5" s="26" customFormat="1" ht="15">
      <c r="B200" s="71"/>
      <c r="C200" s="71"/>
      <c r="D200" s="71"/>
      <c r="E200" s="71"/>
    </row>
    <row r="201" spans="2:5" s="26" customFormat="1" ht="15">
      <c r="B201" s="71"/>
      <c r="C201" s="71"/>
      <c r="D201" s="71"/>
      <c r="E201" s="71"/>
    </row>
    <row r="202" spans="2:5" s="26" customFormat="1" ht="15">
      <c r="B202" s="71"/>
      <c r="C202" s="71"/>
      <c r="D202" s="71"/>
      <c r="E202" s="71"/>
    </row>
    <row r="203" spans="2:5" s="26" customFormat="1" ht="15">
      <c r="B203" s="71"/>
      <c r="C203" s="71"/>
      <c r="D203" s="71"/>
      <c r="E203" s="71"/>
    </row>
    <row r="204" spans="2:5" s="26" customFormat="1" ht="15">
      <c r="B204" s="71"/>
      <c r="C204" s="71"/>
      <c r="D204" s="71"/>
      <c r="E204" s="71"/>
    </row>
    <row r="205" spans="2:5" s="26" customFormat="1" ht="15">
      <c r="B205" s="71"/>
      <c r="C205" s="71"/>
      <c r="D205" s="71"/>
      <c r="E205" s="71"/>
    </row>
    <row r="206" spans="2:5" s="26" customFormat="1" ht="15">
      <c r="B206" s="71"/>
      <c r="C206" s="71"/>
      <c r="D206" s="71"/>
      <c r="E206" s="71"/>
    </row>
    <row r="207" spans="2:5" s="26" customFormat="1" ht="15">
      <c r="B207" s="71"/>
      <c r="C207" s="71"/>
      <c r="D207" s="71"/>
      <c r="E207" s="71"/>
    </row>
    <row r="208" spans="2:5" s="26" customFormat="1" ht="15">
      <c r="B208" s="71"/>
      <c r="C208" s="71"/>
      <c r="D208" s="71"/>
      <c r="E208" s="71"/>
    </row>
    <row r="209" spans="2:5" s="26" customFormat="1" ht="15">
      <c r="B209" s="71"/>
      <c r="C209" s="71"/>
      <c r="D209" s="71"/>
      <c r="E209" s="71"/>
    </row>
    <row r="210" spans="2:5" s="26" customFormat="1" ht="15">
      <c r="B210" s="71"/>
      <c r="C210" s="71"/>
      <c r="D210" s="71"/>
      <c r="E210" s="71"/>
    </row>
    <row r="211" spans="2:5" s="26" customFormat="1" ht="15">
      <c r="B211" s="71"/>
      <c r="C211" s="71"/>
      <c r="D211" s="71"/>
      <c r="E211" s="71"/>
    </row>
    <row r="212" spans="2:5" s="26" customFormat="1" ht="15">
      <c r="B212" s="71"/>
      <c r="C212" s="71"/>
      <c r="D212" s="71"/>
      <c r="E212" s="71"/>
    </row>
    <row r="213" spans="2:5" s="26" customFormat="1" ht="15">
      <c r="B213" s="71"/>
      <c r="C213" s="71"/>
      <c r="D213" s="71"/>
      <c r="E213" s="71"/>
    </row>
    <row r="214" spans="2:5" s="26" customFormat="1" ht="15">
      <c r="B214" s="71"/>
      <c r="C214" s="71"/>
      <c r="D214" s="71"/>
      <c r="E214" s="71"/>
    </row>
    <row r="215" spans="2:5" s="26" customFormat="1" ht="15">
      <c r="B215" s="71"/>
      <c r="C215" s="71"/>
      <c r="D215" s="71"/>
      <c r="E215" s="71"/>
    </row>
    <row r="216" spans="2:5" s="26" customFormat="1" ht="15">
      <c r="B216" s="71"/>
      <c r="C216" s="71"/>
      <c r="D216" s="71"/>
      <c r="E216" s="71"/>
    </row>
    <row r="217" spans="2:5" s="26" customFormat="1" ht="15">
      <c r="B217" s="71"/>
      <c r="C217" s="71"/>
      <c r="D217" s="71"/>
      <c r="E217" s="71"/>
    </row>
    <row r="218" spans="2:5" s="26" customFormat="1" ht="15">
      <c r="B218" s="71"/>
      <c r="C218" s="71"/>
      <c r="D218" s="71"/>
      <c r="E218" s="71"/>
    </row>
    <row r="219" spans="2:5" s="26" customFormat="1" ht="15">
      <c r="B219" s="71"/>
      <c r="C219" s="71"/>
      <c r="D219" s="71"/>
      <c r="E219" s="71"/>
    </row>
    <row r="220" spans="2:5" s="26" customFormat="1" ht="15">
      <c r="B220" s="71"/>
      <c r="C220" s="71"/>
      <c r="D220" s="71"/>
      <c r="E220" s="71"/>
    </row>
    <row r="221" spans="2:5" s="26" customFormat="1" ht="15">
      <c r="B221" s="71"/>
      <c r="C221" s="71"/>
      <c r="D221" s="71"/>
      <c r="E221" s="71"/>
    </row>
    <row r="222" spans="2:5" s="26" customFormat="1" ht="15">
      <c r="B222" s="71"/>
      <c r="C222" s="71"/>
      <c r="D222" s="71"/>
      <c r="E222" s="71"/>
    </row>
    <row r="223" spans="2:5" s="26" customFormat="1" ht="15">
      <c r="B223" s="71"/>
      <c r="C223" s="71"/>
      <c r="D223" s="71"/>
      <c r="E223" s="71"/>
    </row>
    <row r="224" spans="2:5" s="26" customFormat="1" ht="15">
      <c r="B224" s="71"/>
      <c r="C224" s="71"/>
      <c r="D224" s="71"/>
      <c r="E224" s="71"/>
    </row>
    <row r="225" spans="2:5" s="26" customFormat="1" ht="15">
      <c r="B225" s="71"/>
      <c r="C225" s="71"/>
      <c r="D225" s="71"/>
      <c r="E225" s="71"/>
    </row>
    <row r="226" spans="2:5" s="26" customFormat="1" ht="15">
      <c r="B226" s="71"/>
      <c r="C226" s="71"/>
      <c r="D226" s="71"/>
      <c r="E226" s="71"/>
    </row>
    <row r="227" spans="2:5" s="26" customFormat="1" ht="15">
      <c r="B227" s="71"/>
      <c r="C227" s="71"/>
      <c r="D227" s="71"/>
      <c r="E227" s="71"/>
    </row>
    <row r="228" spans="2:5" s="26" customFormat="1" ht="15">
      <c r="B228" s="71"/>
      <c r="C228" s="71"/>
      <c r="D228" s="71"/>
      <c r="E228" s="71"/>
    </row>
    <row r="229" spans="2:5" s="26" customFormat="1" ht="15">
      <c r="B229" s="71"/>
      <c r="C229" s="71"/>
      <c r="D229" s="71"/>
      <c r="E229" s="71"/>
    </row>
    <row r="230" spans="2:5" s="26" customFormat="1" ht="15">
      <c r="B230" s="71"/>
      <c r="C230" s="71"/>
      <c r="D230" s="71"/>
      <c r="E230" s="71"/>
    </row>
    <row r="231" spans="2:5" s="26" customFormat="1" ht="15">
      <c r="B231" s="71"/>
      <c r="C231" s="71"/>
      <c r="D231" s="71"/>
      <c r="E231" s="71"/>
    </row>
    <row r="232" spans="2:5" s="26" customFormat="1" ht="15">
      <c r="B232" s="71"/>
      <c r="C232" s="71"/>
      <c r="D232" s="71"/>
      <c r="E232" s="71"/>
    </row>
    <row r="233" spans="2:5" s="26" customFormat="1" ht="15">
      <c r="B233" s="71"/>
      <c r="C233" s="71"/>
      <c r="D233" s="71"/>
      <c r="E233" s="71"/>
    </row>
    <row r="234" spans="2:5" s="26" customFormat="1" ht="15">
      <c r="B234" s="71"/>
      <c r="C234" s="71"/>
      <c r="D234" s="71"/>
      <c r="E234" s="71"/>
    </row>
    <row r="235" spans="2:5" s="26" customFormat="1" ht="15">
      <c r="B235" s="71"/>
      <c r="C235" s="71"/>
      <c r="D235" s="71"/>
      <c r="E235" s="71"/>
    </row>
    <row r="236" spans="2:5" s="26" customFormat="1" ht="15">
      <c r="B236" s="71"/>
      <c r="C236" s="71"/>
      <c r="D236" s="71"/>
      <c r="E236" s="71"/>
    </row>
    <row r="237" spans="2:5" s="26" customFormat="1" ht="15">
      <c r="B237" s="71"/>
      <c r="C237" s="71"/>
      <c r="D237" s="71"/>
      <c r="E237" s="71"/>
    </row>
  </sheetData>
  <sheetProtection password="DE1A" sheet="1" objects="1" scenarios="1" selectLockedCells="1" selectUnlockedCells="1"/>
  <mergeCells count="14">
    <mergeCell ref="A29:E29"/>
    <mergeCell ref="B10:C10"/>
    <mergeCell ref="B11:C11"/>
    <mergeCell ref="A30:E30"/>
    <mergeCell ref="D11:E11"/>
    <mergeCell ref="D10:E10"/>
    <mergeCell ref="A1:E4"/>
    <mergeCell ref="A8:E8"/>
    <mergeCell ref="A7:E7"/>
    <mergeCell ref="B9:C9"/>
    <mergeCell ref="A6:E6"/>
    <mergeCell ref="A5:E5"/>
    <mergeCell ref="D9:E9"/>
    <mergeCell ref="A9:A13"/>
  </mergeCells>
  <printOptions horizontalCentered="1"/>
  <pageMargins left="0.761811024" right="0.511811023622047" top="0.511811023622047" bottom="0.511811023622047" header="0" footer="0"/>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550"/>
  <sheetViews>
    <sheetView zoomScale="90" zoomScaleNormal="90" workbookViewId="0" topLeftCell="A7">
      <selection activeCell="A5" sqref="A5:I5"/>
    </sheetView>
  </sheetViews>
  <sheetFormatPr defaultColWidth="9.140625" defaultRowHeight="12.75"/>
  <cols>
    <col min="1" max="1" width="1.7109375" style="1" customWidth="1"/>
    <col min="2" max="2" width="33.7109375" style="1" customWidth="1"/>
    <col min="3" max="4" width="13.00390625" style="1" customWidth="1"/>
    <col min="5" max="5" width="11.8515625" style="1" customWidth="1"/>
    <col min="6" max="6" width="14.421875" style="1" customWidth="1"/>
    <col min="7" max="7" width="11.28125" style="1" customWidth="1"/>
    <col min="8" max="8" width="15.00390625" style="1" customWidth="1"/>
    <col min="9" max="9" width="12.7109375" style="1" customWidth="1"/>
    <col min="10" max="10" width="9.140625" style="1" customWidth="1"/>
    <col min="11" max="11" width="15.7109375" style="1" customWidth="1"/>
    <col min="12" max="16384" width="9.140625" style="1" customWidth="1"/>
  </cols>
  <sheetData>
    <row r="1" spans="1:9" ht="15.75">
      <c r="A1" s="272"/>
      <c r="B1" s="272"/>
      <c r="C1" s="272"/>
      <c r="D1" s="272"/>
      <c r="E1" s="272"/>
      <c r="F1" s="272"/>
      <c r="G1" s="272"/>
      <c r="H1" s="272"/>
      <c r="I1" s="272"/>
    </row>
    <row r="2" spans="1:9" ht="15.75">
      <c r="A2" s="272"/>
      <c r="B2" s="272"/>
      <c r="C2" s="272"/>
      <c r="D2" s="272"/>
      <c r="E2" s="272"/>
      <c r="F2" s="272"/>
      <c r="G2" s="272"/>
      <c r="H2" s="272"/>
      <c r="I2" s="272"/>
    </row>
    <row r="3" spans="1:9" ht="15.75">
      <c r="A3" s="272"/>
      <c r="B3" s="272"/>
      <c r="C3" s="272"/>
      <c r="D3" s="272"/>
      <c r="E3" s="272"/>
      <c r="F3" s="272"/>
      <c r="G3" s="272"/>
      <c r="H3" s="272"/>
      <c r="I3" s="272"/>
    </row>
    <row r="4" spans="1:9" ht="15.75">
      <c r="A4" s="272"/>
      <c r="B4" s="272"/>
      <c r="C4" s="272"/>
      <c r="D4" s="272"/>
      <c r="E4" s="272"/>
      <c r="F4" s="272"/>
      <c r="G4" s="272"/>
      <c r="H4" s="272"/>
      <c r="I4" s="272"/>
    </row>
    <row r="5" spans="1:9" s="22" customFormat="1" ht="20.25">
      <c r="A5" s="274" t="s">
        <v>129</v>
      </c>
      <c r="B5" s="274"/>
      <c r="C5" s="274"/>
      <c r="D5" s="274"/>
      <c r="E5" s="274"/>
      <c r="F5" s="274"/>
      <c r="G5" s="274"/>
      <c r="H5" s="274"/>
      <c r="I5" s="274"/>
    </row>
    <row r="6" spans="1:9" s="22" customFormat="1" ht="16.5" customHeight="1">
      <c r="A6" s="300" t="s">
        <v>95</v>
      </c>
      <c r="B6" s="300"/>
      <c r="C6" s="300"/>
      <c r="D6" s="300"/>
      <c r="E6" s="300"/>
      <c r="F6" s="300"/>
      <c r="G6" s="300"/>
      <c r="H6" s="300"/>
      <c r="I6" s="300"/>
    </row>
    <row r="7" spans="1:9" s="22" customFormat="1" ht="16.5" customHeight="1">
      <c r="A7" s="307" t="str">
        <f>'BS'!$A$7</f>
        <v>for the third financial quarter ended 31 Mar 2006 (Unaudited)</v>
      </c>
      <c r="B7" s="307"/>
      <c r="C7" s="307"/>
      <c r="D7" s="307"/>
      <c r="E7" s="307"/>
      <c r="F7" s="307"/>
      <c r="G7" s="307"/>
      <c r="H7" s="307"/>
      <c r="I7" s="307"/>
    </row>
    <row r="8" spans="1:9" ht="15.75">
      <c r="A8" s="272"/>
      <c r="B8" s="272"/>
      <c r="C8" s="272"/>
      <c r="D8" s="272"/>
      <c r="E8" s="272"/>
      <c r="F8" s="308"/>
      <c r="G8" s="272"/>
      <c r="H8" s="272"/>
      <c r="I8" s="272"/>
    </row>
    <row r="9" spans="1:9" s="57" customFormat="1" ht="15" customHeight="1">
      <c r="A9" s="301" t="s">
        <v>107</v>
      </c>
      <c r="B9" s="302"/>
      <c r="C9" s="295" t="s">
        <v>108</v>
      </c>
      <c r="D9" s="296"/>
      <c r="E9" s="309" t="s">
        <v>219</v>
      </c>
      <c r="F9" s="310"/>
      <c r="G9" s="311"/>
      <c r="H9" s="318" t="s">
        <v>220</v>
      </c>
      <c r="I9" s="292" t="s">
        <v>44</v>
      </c>
    </row>
    <row r="10" spans="1:9" s="57" customFormat="1" ht="14.25">
      <c r="A10" s="303"/>
      <c r="B10" s="304"/>
      <c r="C10" s="297"/>
      <c r="D10" s="298"/>
      <c r="E10" s="312"/>
      <c r="F10" s="313"/>
      <c r="G10" s="314"/>
      <c r="H10" s="319"/>
      <c r="I10" s="293"/>
    </row>
    <row r="11" spans="1:9" s="57" customFormat="1" ht="14.25">
      <c r="A11" s="303"/>
      <c r="B11" s="304"/>
      <c r="C11" s="299"/>
      <c r="D11" s="298"/>
      <c r="E11" s="315"/>
      <c r="F11" s="316"/>
      <c r="G11" s="317"/>
      <c r="H11" s="320"/>
      <c r="I11" s="294"/>
    </row>
    <row r="12" spans="1:9" s="57" customFormat="1" ht="14.25">
      <c r="A12" s="303"/>
      <c r="B12" s="304"/>
      <c r="C12" s="86" t="s">
        <v>64</v>
      </c>
      <c r="D12" s="86" t="s">
        <v>137</v>
      </c>
      <c r="E12" s="87" t="s">
        <v>105</v>
      </c>
      <c r="F12" s="93" t="s">
        <v>139</v>
      </c>
      <c r="G12" s="87" t="s">
        <v>97</v>
      </c>
      <c r="H12" s="85" t="s">
        <v>96</v>
      </c>
      <c r="I12" s="87"/>
    </row>
    <row r="13" spans="1:9" s="57" customFormat="1" ht="14.25">
      <c r="A13" s="303"/>
      <c r="B13" s="304"/>
      <c r="C13" s="85" t="s">
        <v>65</v>
      </c>
      <c r="D13" s="85" t="s">
        <v>138</v>
      </c>
      <c r="E13" s="87"/>
      <c r="F13" s="87" t="s">
        <v>140</v>
      </c>
      <c r="G13" s="87" t="s">
        <v>66</v>
      </c>
      <c r="H13" s="85" t="s">
        <v>67</v>
      </c>
      <c r="I13" s="87"/>
    </row>
    <row r="14" spans="1:9" s="57" customFormat="1" ht="15" thickBot="1">
      <c r="A14" s="305"/>
      <c r="B14" s="306"/>
      <c r="C14" s="85"/>
      <c r="D14" s="85" t="s">
        <v>100</v>
      </c>
      <c r="E14" s="87" t="s">
        <v>100</v>
      </c>
      <c r="F14" s="87" t="s">
        <v>100</v>
      </c>
      <c r="G14" s="87" t="s">
        <v>100</v>
      </c>
      <c r="H14" s="85" t="s">
        <v>100</v>
      </c>
      <c r="I14" s="87" t="s">
        <v>100</v>
      </c>
    </row>
    <row r="15" spans="1:9" s="57" customFormat="1" ht="35.25" customHeight="1" thickBot="1">
      <c r="A15" s="288" t="s">
        <v>207</v>
      </c>
      <c r="B15" s="289"/>
      <c r="C15" s="89">
        <v>95260</v>
      </c>
      <c r="D15" s="90">
        <v>47630</v>
      </c>
      <c r="E15" s="90">
        <v>3372</v>
      </c>
      <c r="F15" s="90">
        <v>4723</v>
      </c>
      <c r="G15" s="91">
        <v>14553</v>
      </c>
      <c r="H15" s="90">
        <v>28072</v>
      </c>
      <c r="I15" s="92">
        <f>SUM(D15:H15)</f>
        <v>98350</v>
      </c>
    </row>
    <row r="16" spans="1:9" s="57" customFormat="1" ht="7.5" customHeight="1">
      <c r="A16" s="251"/>
      <c r="B16" s="252"/>
      <c r="C16" s="104"/>
      <c r="D16" s="137"/>
      <c r="E16" s="94"/>
      <c r="F16" s="105"/>
      <c r="G16" s="106"/>
      <c r="H16" s="88"/>
      <c r="I16" s="107"/>
    </row>
    <row r="17" spans="1:9" s="57" customFormat="1" ht="23.25" customHeight="1">
      <c r="A17" s="251"/>
      <c r="B17" s="253" t="s">
        <v>155</v>
      </c>
      <c r="C17" s="104"/>
      <c r="D17" s="94"/>
      <c r="E17" s="94"/>
      <c r="F17" s="88">
        <v>-4218</v>
      </c>
      <c r="G17" s="112"/>
      <c r="H17" s="88"/>
      <c r="I17" s="107">
        <f>SUM(D17:H17)</f>
        <v>-4218</v>
      </c>
    </row>
    <row r="18" spans="1:9" s="57" customFormat="1" ht="15" customHeight="1">
      <c r="A18" s="251"/>
      <c r="B18" s="253"/>
      <c r="C18" s="104"/>
      <c r="D18" s="94"/>
      <c r="E18" s="94"/>
      <c r="F18" s="88"/>
      <c r="G18" s="112"/>
      <c r="H18" s="88"/>
      <c r="I18" s="107"/>
    </row>
    <row r="19" spans="1:9" s="57" customFormat="1" ht="16.5" customHeight="1">
      <c r="A19" s="251"/>
      <c r="B19" s="252" t="s">
        <v>229</v>
      </c>
      <c r="C19" s="104">
        <v>57156</v>
      </c>
      <c r="D19" s="137">
        <f>+'[1]SEgroup'!$O$112/1000</f>
        <v>28578</v>
      </c>
      <c r="E19" s="94"/>
      <c r="F19" s="88"/>
      <c r="G19" s="112">
        <f>+'[1]SEgroup'!$O$127/1000</f>
        <v>-14353</v>
      </c>
      <c r="H19" s="88">
        <v>-14225</v>
      </c>
      <c r="I19" s="107">
        <f>SUM(D19:H19)</f>
        <v>0</v>
      </c>
    </row>
    <row r="20" spans="1:9" s="57" customFormat="1" ht="15.75" customHeight="1">
      <c r="A20" s="251"/>
      <c r="B20" s="252"/>
      <c r="C20" s="104"/>
      <c r="D20" s="137"/>
      <c r="E20" s="94"/>
      <c r="F20" s="88"/>
      <c r="G20" s="112"/>
      <c r="H20" s="88"/>
      <c r="I20" s="107"/>
    </row>
    <row r="21" spans="1:11" s="26" customFormat="1" ht="15.75" thickBot="1">
      <c r="A21" s="254"/>
      <c r="B21" s="252" t="s">
        <v>164</v>
      </c>
      <c r="C21" s="108"/>
      <c r="D21" s="109"/>
      <c r="E21" s="109">
        <v>39.501</v>
      </c>
      <c r="F21" s="109"/>
      <c r="G21" s="110"/>
      <c r="H21" s="109"/>
      <c r="I21" s="111">
        <f>SUM(D21:H21)</f>
        <v>39.501</v>
      </c>
      <c r="K21" s="72"/>
    </row>
    <row r="22" spans="1:11" s="26" customFormat="1" ht="8.25" customHeight="1">
      <c r="A22" s="254"/>
      <c r="B22" s="252"/>
      <c r="C22" s="88"/>
      <c r="D22" s="88"/>
      <c r="E22" s="88"/>
      <c r="F22" s="88"/>
      <c r="G22" s="112"/>
      <c r="H22" s="88"/>
      <c r="I22" s="113"/>
      <c r="K22" s="72"/>
    </row>
    <row r="23" spans="1:11" s="26" customFormat="1" ht="30">
      <c r="A23" s="254"/>
      <c r="B23" s="252" t="s">
        <v>141</v>
      </c>
      <c r="C23" s="88"/>
      <c r="D23" s="88"/>
      <c r="E23" s="88">
        <f>SUM(E16:E21)</f>
        <v>39.501</v>
      </c>
      <c r="F23" s="88">
        <f>SUM(F16:F21)</f>
        <v>-4218</v>
      </c>
      <c r="G23" s="88">
        <f>SUM(G16:G21)</f>
        <v>-14353</v>
      </c>
      <c r="H23" s="88">
        <f>SUM(H16:H21)</f>
        <v>-14225</v>
      </c>
      <c r="I23" s="105">
        <f>SUM(I16:I21)</f>
        <v>-4178.499</v>
      </c>
      <c r="K23" s="72"/>
    </row>
    <row r="24" spans="1:11" s="26" customFormat="1" ht="15">
      <c r="A24" s="254"/>
      <c r="B24" s="252"/>
      <c r="C24" s="88"/>
      <c r="D24" s="88"/>
      <c r="E24" s="88"/>
      <c r="F24" s="88"/>
      <c r="G24" s="112"/>
      <c r="H24" s="88"/>
      <c r="I24" s="113"/>
      <c r="K24" s="72"/>
    </row>
    <row r="25" spans="1:11" s="26" customFormat="1" ht="15">
      <c r="A25" s="254"/>
      <c r="B25" s="252" t="s">
        <v>165</v>
      </c>
      <c r="C25" s="88"/>
      <c r="D25" s="88"/>
      <c r="E25" s="88"/>
      <c r="F25" s="88"/>
      <c r="G25" s="112">
        <v>-44</v>
      </c>
      <c r="H25" s="88"/>
      <c r="I25" s="113">
        <f>SUM(D25:H25)</f>
        <v>-44</v>
      </c>
      <c r="K25" s="72"/>
    </row>
    <row r="26" spans="1:11" s="26" customFormat="1" ht="9.75" customHeight="1">
      <c r="A26" s="254"/>
      <c r="B26" s="252"/>
      <c r="C26" s="88"/>
      <c r="D26" s="88"/>
      <c r="E26" s="88"/>
      <c r="F26" s="88"/>
      <c r="G26" s="112"/>
      <c r="H26" s="88"/>
      <c r="I26" s="113"/>
      <c r="K26" s="72"/>
    </row>
    <row r="27" spans="1:11" s="26" customFormat="1" ht="15">
      <c r="A27" s="254"/>
      <c r="B27" s="252" t="s">
        <v>109</v>
      </c>
      <c r="C27" s="88"/>
      <c r="D27" s="88"/>
      <c r="E27" s="88"/>
      <c r="F27" s="88"/>
      <c r="G27" s="112"/>
      <c r="H27" s="88">
        <v>11025</v>
      </c>
      <c r="I27" s="113">
        <f>SUM(D27:H27)</f>
        <v>11025</v>
      </c>
      <c r="K27" s="72"/>
    </row>
    <row r="28" spans="1:11" s="26" customFormat="1" ht="15.75" thickBot="1">
      <c r="A28" s="254"/>
      <c r="B28" s="252"/>
      <c r="C28" s="88"/>
      <c r="D28" s="88"/>
      <c r="E28" s="88"/>
      <c r="F28" s="88"/>
      <c r="G28" s="112"/>
      <c r="H28" s="88"/>
      <c r="I28" s="114"/>
      <c r="K28" s="72"/>
    </row>
    <row r="29" spans="1:11" s="26" customFormat="1" ht="32.25" customHeight="1" thickBot="1">
      <c r="A29" s="290" t="s">
        <v>230</v>
      </c>
      <c r="B29" s="291"/>
      <c r="C29" s="115">
        <f>SUM(C15:C28)</f>
        <v>152416</v>
      </c>
      <c r="D29" s="116">
        <f>SUM(D15:D28)</f>
        <v>76208</v>
      </c>
      <c r="E29" s="116">
        <f>SUM(E23:E28)+E15</f>
        <v>3411.501</v>
      </c>
      <c r="F29" s="116">
        <f>SUM(F23:F28)+F15</f>
        <v>505</v>
      </c>
      <c r="G29" s="116">
        <f>SUM(G23:G28)+G15</f>
        <v>156</v>
      </c>
      <c r="H29" s="116">
        <f>SUM(H23:H28)+H15</f>
        <v>24872</v>
      </c>
      <c r="I29" s="126">
        <f>SUM(I23:I28)+I15</f>
        <v>105152.501</v>
      </c>
      <c r="K29" s="72"/>
    </row>
    <row r="30" spans="1:11" s="57" customFormat="1" ht="6" customHeight="1">
      <c r="A30" s="263"/>
      <c r="B30" s="263"/>
      <c r="C30" s="263"/>
      <c r="D30" s="263"/>
      <c r="E30" s="263"/>
      <c r="F30" s="263"/>
      <c r="G30" s="263"/>
      <c r="H30" s="263"/>
      <c r="I30" s="263"/>
      <c r="K30" s="72"/>
    </row>
    <row r="31" spans="1:11" s="26" customFormat="1" ht="55.5" customHeight="1">
      <c r="A31" s="277"/>
      <c r="B31" s="277"/>
      <c r="C31" s="277"/>
      <c r="D31" s="277"/>
      <c r="E31" s="287"/>
      <c r="F31" s="287"/>
      <c r="G31" s="287"/>
      <c r="H31" s="287"/>
      <c r="I31" s="287"/>
      <c r="K31" s="72"/>
    </row>
    <row r="32" spans="3:11" s="26" customFormat="1" ht="15">
      <c r="C32" s="73"/>
      <c r="K32" s="43"/>
    </row>
    <row r="33" spans="2:11" s="26" customFormat="1" ht="15">
      <c r="B33" s="43"/>
      <c r="C33" s="73"/>
      <c r="K33" s="43"/>
    </row>
    <row r="34" spans="2:11" s="26" customFormat="1" ht="15">
      <c r="B34" s="43"/>
      <c r="C34" s="73"/>
      <c r="K34" s="43"/>
    </row>
    <row r="35" spans="2:11" s="26" customFormat="1" ht="15">
      <c r="B35" s="43"/>
      <c r="C35" s="73"/>
      <c r="K35" s="43"/>
    </row>
    <row r="36" spans="2:11" s="26" customFormat="1" ht="15">
      <c r="B36" s="74"/>
      <c r="C36" s="73"/>
      <c r="K36" s="43"/>
    </row>
    <row r="37" spans="2:11" s="26" customFormat="1" ht="15">
      <c r="B37" s="74"/>
      <c r="C37" s="73"/>
      <c r="K37" s="43"/>
    </row>
    <row r="38" spans="2:11" s="26" customFormat="1" ht="15">
      <c r="B38" s="43"/>
      <c r="C38" s="73"/>
      <c r="K38" s="43"/>
    </row>
    <row r="39" spans="2:3" s="26" customFormat="1" ht="15">
      <c r="B39" s="74"/>
      <c r="C39" s="73"/>
    </row>
    <row r="40" spans="2:3" s="26" customFormat="1" ht="15">
      <c r="B40" s="43"/>
      <c r="C40" s="73"/>
    </row>
    <row r="41" spans="2:3" s="26" customFormat="1" ht="15">
      <c r="B41" s="43"/>
      <c r="C41" s="73"/>
    </row>
    <row r="42" spans="2:3" s="26" customFormat="1" ht="15">
      <c r="B42" s="43"/>
      <c r="C42" s="73"/>
    </row>
    <row r="43" spans="2:3" s="26" customFormat="1" ht="15">
      <c r="B43" s="75"/>
      <c r="C43" s="73"/>
    </row>
    <row r="44" spans="2:3" s="26" customFormat="1" ht="15">
      <c r="B44" s="43"/>
      <c r="C44" s="73"/>
    </row>
    <row r="45" spans="2:3" s="26" customFormat="1" ht="15">
      <c r="B45" s="43"/>
      <c r="C45" s="73"/>
    </row>
    <row r="46" spans="2:3" s="26" customFormat="1" ht="15">
      <c r="B46" s="43"/>
      <c r="C46" s="73"/>
    </row>
    <row r="47" spans="2:3" s="26" customFormat="1" ht="15">
      <c r="B47" s="43"/>
      <c r="C47" s="73"/>
    </row>
    <row r="48" spans="2:3" s="26" customFormat="1" ht="15">
      <c r="B48" s="43"/>
      <c r="C48" s="73"/>
    </row>
    <row r="49" spans="2:3" s="26" customFormat="1" ht="15">
      <c r="B49" s="43"/>
      <c r="C49" s="73"/>
    </row>
    <row r="50" spans="2:3" s="26" customFormat="1" ht="15">
      <c r="B50" s="43"/>
      <c r="C50" s="73"/>
    </row>
    <row r="51" spans="2:3" s="26" customFormat="1" ht="15">
      <c r="B51" s="43"/>
      <c r="C51" s="73"/>
    </row>
    <row r="52" spans="2:3" s="26" customFormat="1" ht="15">
      <c r="B52" s="43"/>
      <c r="C52" s="73"/>
    </row>
    <row r="53" spans="2:3" s="26" customFormat="1" ht="15">
      <c r="B53" s="75"/>
      <c r="C53" s="73"/>
    </row>
    <row r="54" spans="2:3" s="26" customFormat="1" ht="15">
      <c r="B54" s="43"/>
      <c r="C54" s="73"/>
    </row>
    <row r="55" spans="2:3" s="26" customFormat="1" ht="15">
      <c r="B55" s="43"/>
      <c r="C55" s="73"/>
    </row>
    <row r="56" spans="2:3" s="26" customFormat="1" ht="15">
      <c r="B56" s="43"/>
      <c r="C56" s="73"/>
    </row>
    <row r="57" spans="2:3" s="26" customFormat="1" ht="15">
      <c r="B57" s="43"/>
      <c r="C57" s="73"/>
    </row>
    <row r="58" spans="2:3" s="26" customFormat="1" ht="15">
      <c r="B58" s="43"/>
      <c r="C58" s="73"/>
    </row>
    <row r="59" spans="2:3" s="26" customFormat="1" ht="15">
      <c r="B59" s="43"/>
      <c r="C59" s="73"/>
    </row>
    <row r="60" spans="2:3" s="26" customFormat="1" ht="15">
      <c r="B60" s="43"/>
      <c r="C60" s="73"/>
    </row>
    <row r="61" spans="2:3" s="26" customFormat="1" ht="15">
      <c r="B61" s="43"/>
      <c r="C61" s="73"/>
    </row>
    <row r="62" spans="2:3" s="26" customFormat="1" ht="15">
      <c r="B62" s="43"/>
      <c r="C62" s="73"/>
    </row>
    <row r="63" spans="2:3" s="26" customFormat="1" ht="15">
      <c r="B63" s="43"/>
      <c r="C63" s="73"/>
    </row>
    <row r="64" spans="2:3" s="26" customFormat="1" ht="15">
      <c r="B64" s="43"/>
      <c r="C64" s="73"/>
    </row>
    <row r="65" spans="2:3" s="26" customFormat="1" ht="15">
      <c r="B65" s="43"/>
      <c r="C65" s="73"/>
    </row>
    <row r="66" spans="2:3" s="26" customFormat="1" ht="15">
      <c r="B66" s="43"/>
      <c r="C66" s="73"/>
    </row>
    <row r="67" spans="2:3" s="26" customFormat="1" ht="15">
      <c r="B67" s="43"/>
      <c r="C67" s="73"/>
    </row>
    <row r="68" spans="2:3" s="26" customFormat="1" ht="15">
      <c r="B68" s="43"/>
      <c r="C68" s="73"/>
    </row>
    <row r="69" spans="2:3" s="26" customFormat="1" ht="15">
      <c r="B69" s="43"/>
      <c r="C69" s="73"/>
    </row>
    <row r="70" spans="2:3" s="26" customFormat="1" ht="15">
      <c r="B70" s="43"/>
      <c r="C70" s="73"/>
    </row>
    <row r="71" spans="2:3" s="26" customFormat="1" ht="15">
      <c r="B71" s="43"/>
      <c r="C71" s="73"/>
    </row>
    <row r="72" spans="2:3" s="26" customFormat="1" ht="15">
      <c r="B72" s="43"/>
      <c r="C72" s="73"/>
    </row>
    <row r="73" spans="2:3" s="26" customFormat="1" ht="15">
      <c r="B73" s="43"/>
      <c r="C73" s="73"/>
    </row>
    <row r="74" spans="2:3" s="26" customFormat="1" ht="15">
      <c r="B74" s="43"/>
      <c r="C74" s="73"/>
    </row>
    <row r="75" s="26" customFormat="1" ht="15">
      <c r="B75" s="43"/>
    </row>
    <row r="76" s="26" customFormat="1" ht="15">
      <c r="B76" s="43"/>
    </row>
    <row r="77" s="26" customFormat="1" ht="15">
      <c r="B77" s="43"/>
    </row>
    <row r="78" s="26" customFormat="1" ht="15">
      <c r="B78" s="43"/>
    </row>
    <row r="79" s="26" customFormat="1" ht="15">
      <c r="B79" s="43"/>
    </row>
    <row r="80" s="26" customFormat="1" ht="15">
      <c r="B80" s="43"/>
    </row>
    <row r="81" s="26" customFormat="1" ht="15">
      <c r="B81" s="43"/>
    </row>
    <row r="82" s="26" customFormat="1" ht="15">
      <c r="B82" s="43"/>
    </row>
    <row r="83" s="26" customFormat="1" ht="15">
      <c r="B83" s="43"/>
    </row>
    <row r="84" s="26" customFormat="1" ht="15">
      <c r="B84" s="43"/>
    </row>
    <row r="85" s="26" customFormat="1" ht="15">
      <c r="B85" s="43"/>
    </row>
    <row r="86" s="26" customFormat="1" ht="15">
      <c r="B86" s="43"/>
    </row>
    <row r="87" s="26" customFormat="1" ht="15">
      <c r="B87" s="43"/>
    </row>
    <row r="88" s="26" customFormat="1" ht="15">
      <c r="B88" s="43"/>
    </row>
    <row r="89" s="26" customFormat="1" ht="15">
      <c r="B89" s="43"/>
    </row>
    <row r="90" s="26" customFormat="1" ht="15">
      <c r="B90" s="43"/>
    </row>
    <row r="91" s="26" customFormat="1" ht="15">
      <c r="B91" s="43"/>
    </row>
    <row r="92" s="26" customFormat="1" ht="15">
      <c r="B92" s="43"/>
    </row>
    <row r="93" s="26" customFormat="1" ht="15">
      <c r="B93" s="43"/>
    </row>
    <row r="94" s="26" customFormat="1" ht="15">
      <c r="B94" s="43"/>
    </row>
    <row r="95" s="26" customFormat="1" ht="15">
      <c r="B95" s="43"/>
    </row>
    <row r="96" s="26" customFormat="1" ht="15">
      <c r="B96" s="43"/>
    </row>
    <row r="97" s="26" customFormat="1" ht="15">
      <c r="B97" s="43"/>
    </row>
    <row r="98" s="26" customFormat="1" ht="15">
      <c r="B98" s="43"/>
    </row>
    <row r="99" s="26" customFormat="1" ht="15">
      <c r="B99" s="43"/>
    </row>
    <row r="100" s="26" customFormat="1" ht="15">
      <c r="B100" s="43"/>
    </row>
    <row r="101" s="26" customFormat="1" ht="15">
      <c r="B101" s="43"/>
    </row>
    <row r="102" s="26" customFormat="1" ht="15">
      <c r="B102" s="43"/>
    </row>
    <row r="103" s="26" customFormat="1" ht="15">
      <c r="B103" s="43"/>
    </row>
    <row r="104" s="26" customFormat="1" ht="15">
      <c r="B104" s="43"/>
    </row>
    <row r="105" s="26" customFormat="1" ht="15">
      <c r="B105" s="43"/>
    </row>
    <row r="106" s="26" customFormat="1" ht="15">
      <c r="B106" s="43"/>
    </row>
    <row r="107" s="26" customFormat="1" ht="15">
      <c r="B107" s="43"/>
    </row>
    <row r="108" s="26" customFormat="1" ht="15">
      <c r="B108" s="43"/>
    </row>
    <row r="109" s="26" customFormat="1" ht="15">
      <c r="B109" s="43"/>
    </row>
    <row r="110" s="26" customFormat="1" ht="15">
      <c r="B110" s="43"/>
    </row>
    <row r="111" s="26" customFormat="1" ht="15">
      <c r="B111" s="43"/>
    </row>
    <row r="112" s="26" customFormat="1" ht="15">
      <c r="B112" s="43"/>
    </row>
    <row r="113" s="26" customFormat="1" ht="15">
      <c r="B113" s="43"/>
    </row>
    <row r="114" s="26" customFormat="1" ht="15">
      <c r="B114" s="43"/>
    </row>
    <row r="115" s="26" customFormat="1" ht="15">
      <c r="B115" s="43"/>
    </row>
    <row r="116" s="26" customFormat="1" ht="15">
      <c r="B116" s="43"/>
    </row>
    <row r="117" s="26" customFormat="1" ht="15">
      <c r="B117" s="43"/>
    </row>
    <row r="118" s="26" customFormat="1" ht="15">
      <c r="B118" s="43"/>
    </row>
    <row r="119" s="26" customFormat="1" ht="15">
      <c r="B119" s="43"/>
    </row>
    <row r="120" s="26" customFormat="1" ht="15">
      <c r="B120" s="43"/>
    </row>
    <row r="121" s="26" customFormat="1" ht="15">
      <c r="B121" s="43"/>
    </row>
    <row r="122" s="26" customFormat="1" ht="15">
      <c r="B122" s="43"/>
    </row>
    <row r="123" s="26" customFormat="1" ht="15">
      <c r="B123" s="43"/>
    </row>
    <row r="124" s="26" customFormat="1" ht="15">
      <c r="B124" s="43"/>
    </row>
    <row r="125" s="26" customFormat="1" ht="15">
      <c r="B125" s="43"/>
    </row>
    <row r="126" s="26" customFormat="1" ht="15">
      <c r="B126" s="43"/>
    </row>
    <row r="127" s="26" customFormat="1" ht="15">
      <c r="B127" s="43"/>
    </row>
    <row r="128" s="26" customFormat="1" ht="15">
      <c r="B128" s="43"/>
    </row>
    <row r="129" s="26" customFormat="1" ht="15">
      <c r="B129" s="43"/>
    </row>
    <row r="130" s="26" customFormat="1" ht="15">
      <c r="B130" s="43"/>
    </row>
    <row r="131" s="26" customFormat="1" ht="15">
      <c r="B131" s="43"/>
    </row>
    <row r="132" s="26" customFormat="1" ht="15">
      <c r="B132" s="43"/>
    </row>
    <row r="133" s="26" customFormat="1" ht="15">
      <c r="B133" s="43"/>
    </row>
    <row r="134" s="26" customFormat="1" ht="15">
      <c r="B134" s="43"/>
    </row>
    <row r="135" s="26" customFormat="1" ht="15">
      <c r="B135" s="43"/>
    </row>
    <row r="136" s="26" customFormat="1" ht="15">
      <c r="B136" s="43"/>
    </row>
    <row r="137" s="26" customFormat="1" ht="15">
      <c r="B137" s="43"/>
    </row>
    <row r="138" s="26" customFormat="1" ht="15">
      <c r="B138" s="43"/>
    </row>
    <row r="139" s="26" customFormat="1" ht="15">
      <c r="B139" s="43"/>
    </row>
    <row r="140" s="26" customFormat="1" ht="15">
      <c r="B140" s="43"/>
    </row>
    <row r="141" s="26" customFormat="1" ht="15">
      <c r="B141" s="43"/>
    </row>
    <row r="142" s="26" customFormat="1" ht="15">
      <c r="B142" s="43"/>
    </row>
    <row r="143" s="26" customFormat="1" ht="15">
      <c r="B143" s="43"/>
    </row>
    <row r="144" s="26" customFormat="1" ht="15">
      <c r="B144" s="43"/>
    </row>
    <row r="145" s="26" customFormat="1" ht="15">
      <c r="B145" s="43"/>
    </row>
    <row r="146" s="26" customFormat="1" ht="15">
      <c r="B146" s="43"/>
    </row>
    <row r="147" s="26" customFormat="1" ht="15">
      <c r="B147" s="43"/>
    </row>
    <row r="148" s="26" customFormat="1" ht="15">
      <c r="B148" s="43"/>
    </row>
    <row r="149" s="26" customFormat="1" ht="15">
      <c r="B149" s="43"/>
    </row>
    <row r="150" s="26" customFormat="1" ht="15">
      <c r="B150" s="43"/>
    </row>
    <row r="151" s="26" customFormat="1" ht="15">
      <c r="B151" s="43"/>
    </row>
    <row r="152" s="26" customFormat="1" ht="15">
      <c r="B152" s="43"/>
    </row>
    <row r="153" s="26" customFormat="1" ht="15">
      <c r="B153" s="43"/>
    </row>
    <row r="154" s="26" customFormat="1" ht="15">
      <c r="B154" s="43"/>
    </row>
    <row r="155" s="26" customFormat="1" ht="15">
      <c r="B155" s="43"/>
    </row>
    <row r="156" s="26" customFormat="1" ht="15">
      <c r="B156" s="43"/>
    </row>
    <row r="157" s="26" customFormat="1" ht="15">
      <c r="B157" s="43"/>
    </row>
    <row r="158" s="26" customFormat="1" ht="15">
      <c r="B158" s="43"/>
    </row>
    <row r="159" s="26" customFormat="1" ht="15">
      <c r="B159" s="43"/>
    </row>
    <row r="160" s="26" customFormat="1" ht="15">
      <c r="B160" s="43"/>
    </row>
    <row r="161" s="26" customFormat="1" ht="15">
      <c r="B161" s="43"/>
    </row>
    <row r="162" s="26" customFormat="1" ht="15">
      <c r="B162" s="43"/>
    </row>
    <row r="163" s="26" customFormat="1" ht="15">
      <c r="B163" s="43"/>
    </row>
    <row r="164" s="26" customFormat="1" ht="15">
      <c r="B164" s="43"/>
    </row>
    <row r="165" s="26" customFormat="1" ht="15">
      <c r="B165" s="43"/>
    </row>
    <row r="166" s="26" customFormat="1" ht="15">
      <c r="B166" s="43"/>
    </row>
    <row r="167" s="26" customFormat="1" ht="15">
      <c r="B167" s="43"/>
    </row>
    <row r="168" s="26" customFormat="1" ht="15">
      <c r="B168" s="43"/>
    </row>
    <row r="169" s="26" customFormat="1" ht="15">
      <c r="B169" s="43"/>
    </row>
    <row r="170" s="26" customFormat="1" ht="15">
      <c r="B170" s="43"/>
    </row>
    <row r="171" s="26" customFormat="1" ht="15">
      <c r="B171" s="43"/>
    </row>
    <row r="172" s="26" customFormat="1" ht="15">
      <c r="B172" s="43"/>
    </row>
    <row r="173" s="26" customFormat="1" ht="15">
      <c r="B173" s="43"/>
    </row>
    <row r="174" s="26" customFormat="1" ht="15">
      <c r="B174" s="43"/>
    </row>
    <row r="175" s="26" customFormat="1" ht="15">
      <c r="B175" s="43"/>
    </row>
    <row r="176" s="26" customFormat="1" ht="15">
      <c r="B176" s="43"/>
    </row>
    <row r="177" s="26" customFormat="1" ht="15">
      <c r="B177" s="43"/>
    </row>
    <row r="178" s="26" customFormat="1" ht="15">
      <c r="B178" s="43"/>
    </row>
    <row r="179" s="26" customFormat="1" ht="15">
      <c r="B179" s="43"/>
    </row>
    <row r="180" s="26" customFormat="1" ht="15">
      <c r="B180" s="43"/>
    </row>
    <row r="181" s="26" customFormat="1" ht="15">
      <c r="B181" s="43"/>
    </row>
    <row r="182" s="26" customFormat="1" ht="15">
      <c r="B182" s="43"/>
    </row>
    <row r="183" s="26" customFormat="1" ht="15">
      <c r="B183" s="43"/>
    </row>
    <row r="184" s="26" customFormat="1" ht="15">
      <c r="B184" s="43"/>
    </row>
    <row r="185" s="26" customFormat="1" ht="15">
      <c r="B185" s="43"/>
    </row>
    <row r="186" s="26" customFormat="1" ht="15">
      <c r="B186" s="43"/>
    </row>
    <row r="187" s="26" customFormat="1" ht="15">
      <c r="B187" s="43"/>
    </row>
    <row r="188" s="26" customFormat="1" ht="15">
      <c r="B188" s="43"/>
    </row>
    <row r="189" s="26" customFormat="1" ht="15">
      <c r="B189" s="43"/>
    </row>
    <row r="190" s="26" customFormat="1" ht="15">
      <c r="B190" s="43"/>
    </row>
    <row r="191" s="26" customFormat="1" ht="15">
      <c r="B191" s="43"/>
    </row>
    <row r="192" s="26" customFormat="1" ht="15">
      <c r="B192" s="43"/>
    </row>
    <row r="193" s="26" customFormat="1" ht="15">
      <c r="B193" s="43"/>
    </row>
    <row r="194" s="26" customFormat="1" ht="15">
      <c r="B194" s="43"/>
    </row>
    <row r="195" s="26" customFormat="1" ht="15">
      <c r="B195" s="43"/>
    </row>
    <row r="196" s="26" customFormat="1" ht="15">
      <c r="B196" s="43"/>
    </row>
    <row r="197" s="26" customFormat="1" ht="15">
      <c r="B197" s="43"/>
    </row>
    <row r="198" s="26" customFormat="1" ht="15">
      <c r="B198" s="43"/>
    </row>
    <row r="199" s="26" customFormat="1" ht="15">
      <c r="B199" s="43"/>
    </row>
    <row r="200" s="26" customFormat="1" ht="15">
      <c r="B200" s="43"/>
    </row>
    <row r="201" s="26" customFormat="1" ht="15">
      <c r="B201" s="43"/>
    </row>
    <row r="202" s="26" customFormat="1" ht="15">
      <c r="B202" s="43"/>
    </row>
    <row r="203" s="26" customFormat="1" ht="15">
      <c r="B203" s="43"/>
    </row>
    <row r="204" s="26" customFormat="1" ht="15">
      <c r="B204" s="43"/>
    </row>
    <row r="205" s="26" customFormat="1" ht="15">
      <c r="B205" s="43"/>
    </row>
    <row r="206" s="26" customFormat="1" ht="15">
      <c r="B206" s="43"/>
    </row>
    <row r="207" s="26" customFormat="1" ht="15">
      <c r="B207" s="43"/>
    </row>
    <row r="208" s="26" customFormat="1" ht="15">
      <c r="B208" s="43"/>
    </row>
    <row r="209" s="26" customFormat="1" ht="15">
      <c r="B209" s="43"/>
    </row>
    <row r="210" s="26" customFormat="1" ht="15">
      <c r="B210" s="43"/>
    </row>
    <row r="211" s="26" customFormat="1" ht="15">
      <c r="B211" s="43"/>
    </row>
    <row r="212" s="26" customFormat="1" ht="15">
      <c r="B212" s="43"/>
    </row>
    <row r="213" s="26" customFormat="1" ht="15">
      <c r="B213" s="43"/>
    </row>
    <row r="214" s="26" customFormat="1" ht="15">
      <c r="B214" s="43"/>
    </row>
    <row r="215" s="26" customFormat="1" ht="15">
      <c r="B215" s="43"/>
    </row>
    <row r="216" s="26" customFormat="1" ht="15">
      <c r="B216" s="43"/>
    </row>
    <row r="217" s="26" customFormat="1" ht="15">
      <c r="B217" s="43"/>
    </row>
    <row r="218" s="26" customFormat="1" ht="15">
      <c r="B218" s="43"/>
    </row>
    <row r="219" s="26" customFormat="1" ht="15">
      <c r="B219" s="43"/>
    </row>
    <row r="220" s="26" customFormat="1" ht="15">
      <c r="B220" s="43"/>
    </row>
    <row r="221" s="26" customFormat="1" ht="15">
      <c r="B221" s="43"/>
    </row>
    <row r="222" s="26" customFormat="1" ht="15">
      <c r="B222" s="43"/>
    </row>
    <row r="223" s="26" customFormat="1" ht="15">
      <c r="B223" s="43"/>
    </row>
    <row r="224" s="26" customFormat="1" ht="15">
      <c r="B224" s="43"/>
    </row>
    <row r="225" s="26" customFormat="1" ht="15">
      <c r="B225" s="43"/>
    </row>
    <row r="226" s="26" customFormat="1" ht="15">
      <c r="B226" s="43"/>
    </row>
    <row r="227" s="26" customFormat="1" ht="15">
      <c r="B227" s="43"/>
    </row>
    <row r="228" s="26" customFormat="1" ht="15">
      <c r="B228" s="43"/>
    </row>
    <row r="229" s="26" customFormat="1" ht="15">
      <c r="B229" s="43"/>
    </row>
    <row r="230" s="26" customFormat="1" ht="15">
      <c r="B230" s="43"/>
    </row>
    <row r="231" s="26" customFormat="1" ht="15">
      <c r="B231" s="43"/>
    </row>
    <row r="232" ht="15.75">
      <c r="B232" s="9"/>
    </row>
    <row r="233" ht="15.75">
      <c r="B233" s="9"/>
    </row>
    <row r="234" ht="15.75">
      <c r="B234" s="9"/>
    </row>
    <row r="235" ht="15.75">
      <c r="B235" s="9"/>
    </row>
    <row r="236" ht="15.75">
      <c r="B236" s="9"/>
    </row>
    <row r="237" ht="15.75">
      <c r="B237" s="9"/>
    </row>
    <row r="238" ht="15.75">
      <c r="B238" s="9"/>
    </row>
    <row r="239" ht="15.75">
      <c r="B239" s="9"/>
    </row>
    <row r="240" ht="15.75">
      <c r="B240" s="9"/>
    </row>
    <row r="241" ht="15.75">
      <c r="B241" s="9"/>
    </row>
    <row r="242" ht="15.75">
      <c r="B242" s="9"/>
    </row>
    <row r="243" ht="15.75">
      <c r="B243" s="9"/>
    </row>
    <row r="244" ht="15.75">
      <c r="B244" s="9"/>
    </row>
    <row r="245" ht="15.75">
      <c r="B245" s="9"/>
    </row>
    <row r="246" ht="15.75">
      <c r="B246" s="9"/>
    </row>
    <row r="247" ht="15.75">
      <c r="B247" s="9"/>
    </row>
    <row r="248" ht="15.75">
      <c r="B248" s="9"/>
    </row>
    <row r="249" ht="15.75">
      <c r="B249" s="9"/>
    </row>
    <row r="250" ht="15.75">
      <c r="B250" s="9"/>
    </row>
    <row r="251" ht="15.75">
      <c r="B251" s="9"/>
    </row>
    <row r="252" ht="15.75">
      <c r="B252" s="9"/>
    </row>
    <row r="253" ht="15.75">
      <c r="B253" s="9"/>
    </row>
    <row r="254" ht="15.75">
      <c r="B254" s="9"/>
    </row>
    <row r="255" ht="15.75">
      <c r="B255" s="9"/>
    </row>
    <row r="256" ht="15.75">
      <c r="B256" s="9"/>
    </row>
    <row r="257" ht="15.75">
      <c r="B257" s="9"/>
    </row>
    <row r="258" ht="15.75">
      <c r="B258" s="9"/>
    </row>
    <row r="259" ht="15.75">
      <c r="B259" s="9"/>
    </row>
    <row r="260" ht="15.75">
      <c r="B260" s="9"/>
    </row>
    <row r="261" ht="15.75">
      <c r="B261" s="9"/>
    </row>
    <row r="262" ht="15.75">
      <c r="B262" s="9"/>
    </row>
    <row r="263" ht="15.75">
      <c r="B263" s="9"/>
    </row>
    <row r="264" ht="15.75">
      <c r="B264" s="9"/>
    </row>
    <row r="265" ht="15.75">
      <c r="B265" s="9"/>
    </row>
    <row r="266" ht="15.75">
      <c r="B266" s="9"/>
    </row>
    <row r="267" ht="15.75">
      <c r="B267" s="9"/>
    </row>
    <row r="268" ht="15.75">
      <c r="B268" s="9"/>
    </row>
    <row r="269" ht="15.75">
      <c r="B269" s="9"/>
    </row>
    <row r="270" ht="15.75">
      <c r="B270" s="9"/>
    </row>
    <row r="271" ht="15.75">
      <c r="B271" s="9"/>
    </row>
    <row r="272" ht="15.75">
      <c r="B272" s="9"/>
    </row>
    <row r="273" ht="15.75">
      <c r="B273" s="9"/>
    </row>
    <row r="274" ht="15.75">
      <c r="B274" s="9"/>
    </row>
    <row r="275" ht="15.75">
      <c r="B275" s="9"/>
    </row>
    <row r="276" ht="15.75">
      <c r="B276" s="9"/>
    </row>
    <row r="277" ht="15.75">
      <c r="B277" s="9"/>
    </row>
    <row r="278" ht="15.75">
      <c r="B278" s="9"/>
    </row>
    <row r="279" ht="15.75">
      <c r="B279" s="9"/>
    </row>
    <row r="280" ht="15.75">
      <c r="B280" s="9"/>
    </row>
    <row r="281" ht="15.75">
      <c r="B281" s="9"/>
    </row>
    <row r="282" ht="15.75">
      <c r="B282" s="9"/>
    </row>
    <row r="283" ht="15.75">
      <c r="B283" s="9"/>
    </row>
    <row r="284" ht="15.75">
      <c r="B284" s="9"/>
    </row>
    <row r="285" ht="15.75">
      <c r="B285" s="9"/>
    </row>
    <row r="286" ht="15.75">
      <c r="B286" s="9"/>
    </row>
    <row r="287" ht="15.75">
      <c r="B287" s="9"/>
    </row>
    <row r="288" ht="15.75">
      <c r="B288" s="9"/>
    </row>
    <row r="289" ht="15.75">
      <c r="B289" s="9"/>
    </row>
    <row r="290" ht="15.75">
      <c r="B290" s="9"/>
    </row>
    <row r="291" ht="15.75">
      <c r="B291" s="9"/>
    </row>
    <row r="292" ht="15.75">
      <c r="B292" s="9"/>
    </row>
    <row r="293" ht="15.75">
      <c r="B293" s="9"/>
    </row>
    <row r="294" ht="15.75">
      <c r="B294" s="9"/>
    </row>
    <row r="295" ht="15.75">
      <c r="B295" s="9"/>
    </row>
    <row r="296" ht="15.75">
      <c r="B296" s="9"/>
    </row>
    <row r="297" ht="15.75">
      <c r="B297" s="9"/>
    </row>
    <row r="298" ht="15.75">
      <c r="B298" s="9"/>
    </row>
    <row r="299" ht="15.75">
      <c r="B299" s="9"/>
    </row>
    <row r="300" ht="15.75">
      <c r="B300" s="9"/>
    </row>
    <row r="301" ht="15.75">
      <c r="B301" s="9"/>
    </row>
    <row r="302" ht="15.75">
      <c r="B302" s="9"/>
    </row>
    <row r="303" ht="15.75">
      <c r="B303" s="9"/>
    </row>
    <row r="304" ht="15.75">
      <c r="B304" s="9"/>
    </row>
    <row r="305" ht="15.75">
      <c r="B305" s="9"/>
    </row>
    <row r="306" ht="15.75">
      <c r="B306" s="9"/>
    </row>
    <row r="307" ht="15.75">
      <c r="B307" s="9"/>
    </row>
    <row r="308" ht="15.75">
      <c r="B308" s="9"/>
    </row>
    <row r="309" ht="15.75">
      <c r="B309" s="9"/>
    </row>
    <row r="310" ht="15.75">
      <c r="B310" s="9"/>
    </row>
    <row r="311" ht="15.75">
      <c r="B311" s="9"/>
    </row>
    <row r="312" ht="15.75">
      <c r="B312" s="9"/>
    </row>
    <row r="313" ht="15.75">
      <c r="B313" s="9"/>
    </row>
    <row r="314" ht="15.75">
      <c r="B314" s="9"/>
    </row>
    <row r="315" ht="15.75">
      <c r="B315" s="9"/>
    </row>
    <row r="316" ht="15.75">
      <c r="B316" s="9"/>
    </row>
    <row r="317" ht="15.75">
      <c r="B317" s="9"/>
    </row>
    <row r="318" ht="15.75">
      <c r="B318" s="9"/>
    </row>
    <row r="319" ht="15.75">
      <c r="B319" s="9"/>
    </row>
    <row r="320" ht="15.75">
      <c r="B320" s="9"/>
    </row>
    <row r="321" ht="15.75">
      <c r="B321" s="9"/>
    </row>
    <row r="322" ht="15.75">
      <c r="B322" s="9"/>
    </row>
    <row r="323" ht="15.75">
      <c r="B323" s="9"/>
    </row>
    <row r="324" ht="15.75">
      <c r="B324" s="9"/>
    </row>
    <row r="325" ht="15.75">
      <c r="B325" s="9"/>
    </row>
    <row r="326" ht="15.75">
      <c r="B326" s="9"/>
    </row>
    <row r="327" ht="15.75">
      <c r="B327" s="9"/>
    </row>
    <row r="328" ht="15.75">
      <c r="B328" s="9"/>
    </row>
    <row r="329" ht="15.75">
      <c r="B329" s="9"/>
    </row>
    <row r="330" ht="15.75">
      <c r="B330" s="9"/>
    </row>
    <row r="331" ht="15.75">
      <c r="B331" s="9"/>
    </row>
    <row r="332" ht="15.75">
      <c r="B332" s="9"/>
    </row>
    <row r="333" ht="15.75">
      <c r="B333" s="9"/>
    </row>
    <row r="334" ht="15.75">
      <c r="B334" s="9"/>
    </row>
    <row r="335" ht="15.75">
      <c r="B335" s="9"/>
    </row>
    <row r="336" ht="15.75">
      <c r="B336" s="9"/>
    </row>
    <row r="337" ht="15.75">
      <c r="B337" s="9"/>
    </row>
    <row r="338" ht="15.75">
      <c r="B338" s="9"/>
    </row>
    <row r="339" ht="15.75">
      <c r="B339" s="9"/>
    </row>
    <row r="340" ht="15.75">
      <c r="B340" s="9"/>
    </row>
    <row r="341" ht="15.75">
      <c r="B341" s="9"/>
    </row>
    <row r="342" ht="15.75">
      <c r="B342" s="9"/>
    </row>
    <row r="343" ht="15.75">
      <c r="B343" s="9"/>
    </row>
    <row r="344" ht="15.75">
      <c r="B344" s="9"/>
    </row>
    <row r="345" ht="15.75">
      <c r="B345" s="9"/>
    </row>
    <row r="346" ht="15.75">
      <c r="B346" s="9"/>
    </row>
    <row r="347" ht="15.75">
      <c r="B347" s="9"/>
    </row>
    <row r="348" ht="15.75">
      <c r="B348" s="9"/>
    </row>
    <row r="349" ht="15.75">
      <c r="B349" s="9"/>
    </row>
    <row r="350" ht="15.75">
      <c r="B350" s="9"/>
    </row>
    <row r="351" ht="15.75">
      <c r="B351" s="9"/>
    </row>
    <row r="352" ht="15.75">
      <c r="B352" s="9"/>
    </row>
    <row r="353" ht="15.75">
      <c r="B353" s="9"/>
    </row>
    <row r="354" ht="15.75">
      <c r="B354" s="9"/>
    </row>
    <row r="355" ht="15.75">
      <c r="B355" s="9"/>
    </row>
    <row r="356" ht="15.75">
      <c r="B356" s="9"/>
    </row>
    <row r="357" ht="15.75">
      <c r="B357" s="9"/>
    </row>
    <row r="358" ht="15.75">
      <c r="B358" s="9"/>
    </row>
    <row r="359" ht="15.75">
      <c r="B359" s="9"/>
    </row>
    <row r="360" ht="15.75">
      <c r="B360" s="9"/>
    </row>
    <row r="361" ht="15.75">
      <c r="B361" s="9"/>
    </row>
    <row r="362" ht="15.75">
      <c r="B362" s="9"/>
    </row>
    <row r="363" ht="15.75">
      <c r="B363" s="9"/>
    </row>
    <row r="364" ht="15.75">
      <c r="B364" s="9"/>
    </row>
    <row r="365" ht="15.75">
      <c r="B365" s="9"/>
    </row>
    <row r="366" ht="15.75">
      <c r="B366" s="9"/>
    </row>
    <row r="367" ht="15.75">
      <c r="B367" s="9"/>
    </row>
    <row r="368" ht="15.75">
      <c r="B368" s="9"/>
    </row>
    <row r="369" ht="15.75">
      <c r="B369" s="9"/>
    </row>
    <row r="370" ht="15.75">
      <c r="B370" s="9"/>
    </row>
    <row r="371" ht="15.75">
      <c r="B371" s="9"/>
    </row>
    <row r="372" ht="15.75">
      <c r="B372" s="9"/>
    </row>
    <row r="373" ht="15.75">
      <c r="B373" s="9"/>
    </row>
    <row r="374" ht="15.75">
      <c r="B374" s="9"/>
    </row>
    <row r="375" ht="15.75">
      <c r="B375" s="9"/>
    </row>
    <row r="376" ht="15.75">
      <c r="B376" s="9"/>
    </row>
    <row r="377" ht="15.75">
      <c r="B377" s="9"/>
    </row>
    <row r="378" ht="15.75">
      <c r="B378" s="9"/>
    </row>
    <row r="379" ht="15.75">
      <c r="B379" s="9"/>
    </row>
    <row r="380" ht="15.75">
      <c r="B380" s="9"/>
    </row>
    <row r="381" ht="15.75">
      <c r="B381" s="9"/>
    </row>
    <row r="382" ht="15.75">
      <c r="B382" s="9"/>
    </row>
    <row r="383" ht="15.75">
      <c r="B383" s="9"/>
    </row>
    <row r="384" ht="15.75">
      <c r="B384" s="9"/>
    </row>
    <row r="385" ht="15.75">
      <c r="B385" s="9"/>
    </row>
    <row r="386" ht="15.75">
      <c r="B386" s="9"/>
    </row>
    <row r="387" ht="15.75">
      <c r="B387" s="9"/>
    </row>
    <row r="388" ht="15.75">
      <c r="B388" s="9"/>
    </row>
    <row r="389" ht="15.75">
      <c r="B389" s="9"/>
    </row>
    <row r="390" ht="15.75">
      <c r="B390" s="9"/>
    </row>
    <row r="391" ht="15.75">
      <c r="B391" s="9"/>
    </row>
    <row r="392" ht="15.75">
      <c r="B392" s="9"/>
    </row>
    <row r="393" ht="15.75">
      <c r="B393" s="9"/>
    </row>
    <row r="394" ht="15.75">
      <c r="B394" s="9"/>
    </row>
    <row r="395" ht="15.75">
      <c r="B395" s="9"/>
    </row>
    <row r="396" ht="15.75">
      <c r="B396" s="9"/>
    </row>
    <row r="397" ht="15.75">
      <c r="B397" s="9"/>
    </row>
    <row r="398" ht="15.75">
      <c r="B398" s="9"/>
    </row>
    <row r="399" ht="15.75">
      <c r="B399" s="9"/>
    </row>
    <row r="400" ht="15.75">
      <c r="B400" s="9"/>
    </row>
    <row r="401" ht="15.75">
      <c r="B401" s="9"/>
    </row>
    <row r="402" ht="15.75">
      <c r="B402" s="9"/>
    </row>
    <row r="403" ht="15.75">
      <c r="B403" s="9"/>
    </row>
    <row r="404" ht="15.75">
      <c r="B404" s="9"/>
    </row>
    <row r="405" ht="15.75">
      <c r="B405" s="9"/>
    </row>
    <row r="406" ht="15.75">
      <c r="B406" s="9"/>
    </row>
    <row r="407" ht="15.75">
      <c r="B407" s="9"/>
    </row>
    <row r="408" ht="15.75">
      <c r="B408" s="9"/>
    </row>
    <row r="409" ht="15.75">
      <c r="B409" s="9"/>
    </row>
    <row r="410" ht="15.75">
      <c r="B410" s="9"/>
    </row>
    <row r="411" ht="15.75">
      <c r="B411" s="9"/>
    </row>
    <row r="412" ht="15.75">
      <c r="B412" s="9"/>
    </row>
    <row r="413" ht="15.75">
      <c r="B413" s="9"/>
    </row>
    <row r="414" ht="15.75">
      <c r="B414" s="9"/>
    </row>
    <row r="415" ht="15.75">
      <c r="B415" s="9"/>
    </row>
    <row r="416" ht="15.75">
      <c r="B416" s="9"/>
    </row>
    <row r="417" ht="15.75">
      <c r="B417" s="9"/>
    </row>
    <row r="418" ht="15.75">
      <c r="B418" s="9"/>
    </row>
    <row r="419" ht="15.75">
      <c r="B419" s="9"/>
    </row>
    <row r="420" ht="15.75">
      <c r="B420" s="9"/>
    </row>
    <row r="421" ht="15.75">
      <c r="B421" s="9"/>
    </row>
    <row r="422" ht="15.75">
      <c r="B422" s="9"/>
    </row>
    <row r="423" ht="15.75">
      <c r="B423" s="9"/>
    </row>
    <row r="424" ht="15.75">
      <c r="B424" s="9"/>
    </row>
    <row r="425" ht="15.75">
      <c r="B425" s="9"/>
    </row>
    <row r="426" ht="15.75">
      <c r="B426" s="9"/>
    </row>
    <row r="427" ht="15.75">
      <c r="B427" s="9"/>
    </row>
    <row r="428" ht="15.75">
      <c r="B428" s="9"/>
    </row>
    <row r="429" ht="15.75">
      <c r="B429" s="9"/>
    </row>
    <row r="430" ht="15.75">
      <c r="B430" s="9"/>
    </row>
    <row r="431" ht="15.75">
      <c r="B431" s="9"/>
    </row>
    <row r="432" ht="15.75">
      <c r="B432" s="9"/>
    </row>
    <row r="433" ht="15.75">
      <c r="B433" s="9"/>
    </row>
    <row r="434" ht="15.75">
      <c r="B434" s="9"/>
    </row>
    <row r="435" ht="15.75">
      <c r="B435" s="9"/>
    </row>
    <row r="436" ht="15.75">
      <c r="B436" s="9"/>
    </row>
    <row r="437" ht="15.75">
      <c r="B437" s="9"/>
    </row>
    <row r="438" ht="15.75">
      <c r="B438" s="9"/>
    </row>
    <row r="439" ht="15.75">
      <c r="B439" s="9"/>
    </row>
    <row r="440" ht="15.75">
      <c r="B440" s="9"/>
    </row>
    <row r="441" ht="15.75">
      <c r="B441" s="9"/>
    </row>
    <row r="442" ht="15.75">
      <c r="B442" s="9"/>
    </row>
    <row r="443" ht="15.75">
      <c r="B443" s="9"/>
    </row>
    <row r="444" ht="15.75">
      <c r="B444" s="9"/>
    </row>
    <row r="445" ht="15.75">
      <c r="B445" s="9"/>
    </row>
    <row r="446" ht="15.75">
      <c r="B446" s="9"/>
    </row>
    <row r="447" ht="15.75">
      <c r="B447" s="9"/>
    </row>
    <row r="448" ht="15.75">
      <c r="B448" s="9"/>
    </row>
    <row r="449" ht="15.75">
      <c r="B449" s="9"/>
    </row>
    <row r="450" ht="15.75">
      <c r="B450" s="9"/>
    </row>
    <row r="451" ht="15.75">
      <c r="B451" s="9"/>
    </row>
    <row r="452" ht="15.75">
      <c r="B452" s="9"/>
    </row>
    <row r="453" ht="15.75">
      <c r="B453" s="9"/>
    </row>
    <row r="454" ht="15.75">
      <c r="B454" s="9"/>
    </row>
    <row r="455" ht="15.75">
      <c r="B455" s="9"/>
    </row>
    <row r="456" ht="15.75">
      <c r="B456" s="9"/>
    </row>
    <row r="457" ht="15.75">
      <c r="B457" s="9"/>
    </row>
    <row r="458" ht="15.75">
      <c r="B458" s="9"/>
    </row>
    <row r="459" ht="15.75">
      <c r="B459" s="9"/>
    </row>
    <row r="460" ht="15.75">
      <c r="B460" s="9"/>
    </row>
    <row r="461" ht="15.75">
      <c r="B461" s="9"/>
    </row>
    <row r="462" ht="15.75">
      <c r="B462" s="9"/>
    </row>
    <row r="463" ht="15.75">
      <c r="B463" s="9"/>
    </row>
    <row r="464" ht="15.75">
      <c r="B464" s="9"/>
    </row>
    <row r="465" ht="15.75">
      <c r="B465" s="9"/>
    </row>
    <row r="466" ht="15.75">
      <c r="B466" s="9"/>
    </row>
    <row r="467" ht="15.75">
      <c r="B467" s="9"/>
    </row>
    <row r="468" ht="15.75">
      <c r="B468" s="9"/>
    </row>
    <row r="469" ht="15.75">
      <c r="B469" s="9"/>
    </row>
    <row r="470" ht="15.75">
      <c r="B470" s="9"/>
    </row>
    <row r="471" ht="15.75">
      <c r="B471" s="9"/>
    </row>
    <row r="472" ht="15.75">
      <c r="B472" s="9"/>
    </row>
    <row r="473" ht="15.75">
      <c r="B473" s="9"/>
    </row>
    <row r="474" ht="15.75">
      <c r="B474" s="9"/>
    </row>
    <row r="475" ht="15.75">
      <c r="B475" s="9"/>
    </row>
    <row r="476" ht="15.75">
      <c r="B476" s="9"/>
    </row>
    <row r="477" ht="15.75">
      <c r="B477" s="9"/>
    </row>
    <row r="478" ht="15.75">
      <c r="B478" s="9"/>
    </row>
    <row r="479" ht="15.75">
      <c r="B479" s="9"/>
    </row>
    <row r="480" ht="15.75">
      <c r="B480" s="9"/>
    </row>
    <row r="481" ht="15.75">
      <c r="B481" s="9"/>
    </row>
    <row r="482" ht="15.75">
      <c r="B482" s="9"/>
    </row>
    <row r="483" ht="15.75">
      <c r="B483" s="9"/>
    </row>
    <row r="484" ht="15.75">
      <c r="B484" s="9"/>
    </row>
    <row r="485" ht="15.75">
      <c r="B485" s="9"/>
    </row>
    <row r="486" ht="15.75">
      <c r="B486" s="9"/>
    </row>
    <row r="487" ht="15.75">
      <c r="B487" s="9"/>
    </row>
    <row r="488" ht="15.75">
      <c r="B488" s="9"/>
    </row>
    <row r="489" ht="15.75">
      <c r="B489" s="9"/>
    </row>
    <row r="490" ht="15.75">
      <c r="B490" s="9"/>
    </row>
    <row r="491" ht="15.75">
      <c r="B491" s="9"/>
    </row>
    <row r="492" ht="15.75">
      <c r="B492" s="9"/>
    </row>
    <row r="493" ht="15.75">
      <c r="B493" s="9"/>
    </row>
    <row r="494" ht="15.75">
      <c r="B494" s="9"/>
    </row>
    <row r="495" ht="15.75">
      <c r="B495" s="9"/>
    </row>
    <row r="496" ht="15.75">
      <c r="B496" s="9"/>
    </row>
    <row r="497" ht="15.75">
      <c r="B497" s="9"/>
    </row>
    <row r="498" ht="15.75">
      <c r="B498" s="9"/>
    </row>
    <row r="499" ht="15.75">
      <c r="B499" s="9"/>
    </row>
    <row r="500" ht="15.75">
      <c r="B500" s="9"/>
    </row>
    <row r="501" ht="15.75">
      <c r="B501" s="9"/>
    </row>
    <row r="502" ht="15.75">
      <c r="B502" s="9"/>
    </row>
    <row r="503" ht="15.75">
      <c r="B503" s="9"/>
    </row>
    <row r="504" ht="15.75">
      <c r="B504" s="9"/>
    </row>
    <row r="505" ht="15.75">
      <c r="B505" s="9"/>
    </row>
    <row r="506" ht="15.75">
      <c r="B506" s="9"/>
    </row>
    <row r="507" ht="15.75">
      <c r="B507" s="9"/>
    </row>
    <row r="508" ht="15.75">
      <c r="B508" s="9"/>
    </row>
    <row r="509" ht="15.75">
      <c r="B509" s="9"/>
    </row>
    <row r="510" ht="15.75">
      <c r="B510" s="9"/>
    </row>
    <row r="511" ht="15.75">
      <c r="B511" s="9"/>
    </row>
    <row r="512" ht="15.75">
      <c r="B512" s="9"/>
    </row>
    <row r="513" ht="15.75">
      <c r="B513" s="9"/>
    </row>
    <row r="514" ht="15.75">
      <c r="B514" s="9"/>
    </row>
    <row r="515" ht="15.75">
      <c r="B515" s="9"/>
    </row>
    <row r="516" ht="15.75">
      <c r="B516" s="9"/>
    </row>
    <row r="517" ht="15.75">
      <c r="B517" s="9"/>
    </row>
    <row r="518" ht="15.75">
      <c r="B518" s="9"/>
    </row>
    <row r="519" ht="15.75">
      <c r="B519" s="9"/>
    </row>
    <row r="520" ht="15.75">
      <c r="B520" s="9"/>
    </row>
    <row r="521" ht="15.75">
      <c r="B521" s="9"/>
    </row>
    <row r="522" ht="15.75">
      <c r="B522" s="9"/>
    </row>
    <row r="523" ht="15.75">
      <c r="B523" s="9"/>
    </row>
    <row r="524" ht="15.75">
      <c r="B524" s="9"/>
    </row>
    <row r="525" ht="15.75">
      <c r="B525" s="9"/>
    </row>
    <row r="526" ht="15.75">
      <c r="B526" s="9"/>
    </row>
    <row r="527" ht="15.75">
      <c r="B527" s="9"/>
    </row>
    <row r="528" ht="15.75">
      <c r="B528" s="9"/>
    </row>
    <row r="529" ht="15.75">
      <c r="B529" s="9"/>
    </row>
    <row r="530" ht="15.75">
      <c r="B530" s="9"/>
    </row>
    <row r="531" ht="15.75">
      <c r="B531" s="9"/>
    </row>
    <row r="532" ht="15.75">
      <c r="B532" s="9"/>
    </row>
    <row r="533" ht="15.75">
      <c r="B533" s="9"/>
    </row>
    <row r="534" ht="15.75">
      <c r="B534" s="9"/>
    </row>
    <row r="535" ht="15.75">
      <c r="B535" s="9"/>
    </row>
    <row r="536" ht="15.75">
      <c r="B536" s="9"/>
    </row>
    <row r="537" ht="15.75">
      <c r="B537" s="9"/>
    </row>
    <row r="538" ht="15.75">
      <c r="B538" s="9"/>
    </row>
    <row r="539" ht="15.75">
      <c r="B539" s="9"/>
    </row>
    <row r="540" ht="15.75">
      <c r="B540" s="9"/>
    </row>
    <row r="541" ht="15.75">
      <c r="B541" s="9"/>
    </row>
    <row r="542" ht="15.75">
      <c r="B542" s="9"/>
    </row>
    <row r="543" ht="15.75">
      <c r="B543" s="9"/>
    </row>
    <row r="544" ht="15.75">
      <c r="B544" s="9"/>
    </row>
    <row r="545" ht="15.75">
      <c r="B545" s="9"/>
    </row>
    <row r="546" ht="15.75">
      <c r="B546" s="9"/>
    </row>
    <row r="547" ht="15.75">
      <c r="B547" s="9"/>
    </row>
    <row r="548" ht="15.75">
      <c r="B548" s="9"/>
    </row>
    <row r="549" ht="15.75">
      <c r="B549" s="9"/>
    </row>
    <row r="550" ht="15.75">
      <c r="B550" s="9"/>
    </row>
  </sheetData>
  <sheetProtection password="DE1A" sheet="1" objects="1" scenarios="1" selectLockedCells="1" selectUnlockedCells="1"/>
  <mergeCells count="14">
    <mergeCell ref="I9:I11"/>
    <mergeCell ref="C9:D11"/>
    <mergeCell ref="A1:I4"/>
    <mergeCell ref="A5:I5"/>
    <mergeCell ref="A6:I6"/>
    <mergeCell ref="A9:B14"/>
    <mergeCell ref="A7:I7"/>
    <mergeCell ref="A8:I8"/>
    <mergeCell ref="E9:G11"/>
    <mergeCell ref="H9:H11"/>
    <mergeCell ref="A31:I31"/>
    <mergeCell ref="A30:I30"/>
    <mergeCell ref="A15:B15"/>
    <mergeCell ref="A29:B29"/>
  </mergeCells>
  <printOptions horizontalCentered="1"/>
  <pageMargins left="0.761811024" right="0.511811023622047" top="0.511811023622047" bottom="0.511811023622047" header="0" footer="0"/>
  <pageSetup fitToHeight="1" fitToWidth="1" horizontalDpi="600" verticalDpi="600" orientation="portrait"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44"/>
  <sheetViews>
    <sheetView zoomScale="80" zoomScaleNormal="80" workbookViewId="0" topLeftCell="A1">
      <selection activeCell="C30" sqref="C30:C33"/>
    </sheetView>
  </sheetViews>
  <sheetFormatPr defaultColWidth="9.140625" defaultRowHeight="12.75"/>
  <cols>
    <col min="1" max="1" width="69.57421875" style="1" customWidth="1"/>
    <col min="2" max="2" width="9.00390625" style="1" customWidth="1"/>
    <col min="3" max="3" width="14.7109375" style="1" customWidth="1"/>
    <col min="4" max="4" width="1.7109375" style="1" customWidth="1"/>
    <col min="5" max="5" width="12.7109375" style="1" customWidth="1"/>
    <col min="6" max="16384" width="9.140625" style="1" customWidth="1"/>
  </cols>
  <sheetData>
    <row r="1" spans="1:5" ht="15.75">
      <c r="A1" s="340"/>
      <c r="B1" s="340"/>
      <c r="C1" s="340"/>
      <c r="D1" s="340"/>
      <c r="E1" s="340"/>
    </row>
    <row r="2" spans="1:5" ht="15.75">
      <c r="A2" s="340"/>
      <c r="B2" s="340"/>
      <c r="C2" s="340"/>
      <c r="D2" s="340"/>
      <c r="E2" s="340"/>
    </row>
    <row r="3" spans="1:5" ht="15.75">
      <c r="A3" s="340"/>
      <c r="B3" s="340"/>
      <c r="C3" s="340"/>
      <c r="D3" s="340"/>
      <c r="E3" s="340"/>
    </row>
    <row r="4" spans="1:5" ht="15.75">
      <c r="A4" s="340"/>
      <c r="B4" s="340"/>
      <c r="C4" s="340"/>
      <c r="D4" s="340"/>
      <c r="E4" s="340"/>
    </row>
    <row r="5" spans="1:12" s="22" customFormat="1" ht="20.25">
      <c r="A5" s="274" t="s">
        <v>129</v>
      </c>
      <c r="B5" s="274"/>
      <c r="C5" s="274"/>
      <c r="D5" s="274"/>
      <c r="E5" s="274"/>
      <c r="F5" s="4"/>
      <c r="G5" s="4"/>
      <c r="H5" s="4"/>
      <c r="I5" s="4"/>
      <c r="J5" s="4"/>
      <c r="K5" s="4"/>
      <c r="L5" s="4"/>
    </row>
    <row r="6" spans="1:6" s="22" customFormat="1" ht="16.5" customHeight="1">
      <c r="A6" s="273" t="s">
        <v>98</v>
      </c>
      <c r="B6" s="273"/>
      <c r="C6" s="273"/>
      <c r="D6" s="273"/>
      <c r="E6" s="273"/>
      <c r="F6" s="23"/>
    </row>
    <row r="7" spans="1:6" s="22" customFormat="1" ht="16.5" customHeight="1">
      <c r="A7" s="274" t="str">
        <f>'BS'!$A$7</f>
        <v>for the third financial quarter ended 31 Mar 2006 (Unaudited)</v>
      </c>
      <c r="B7" s="274"/>
      <c r="C7" s="274"/>
      <c r="D7" s="274"/>
      <c r="E7" s="274"/>
      <c r="F7" s="4"/>
    </row>
    <row r="8" spans="1:6" ht="16.5" thickBot="1">
      <c r="A8" s="330"/>
      <c r="B8" s="330"/>
      <c r="C8" s="330"/>
      <c r="D8" s="330"/>
      <c r="E8" s="330"/>
      <c r="F8" s="11"/>
    </row>
    <row r="9" spans="1:5" s="26" customFormat="1" ht="15.75" customHeight="1">
      <c r="A9" s="333"/>
      <c r="B9" s="350" t="s">
        <v>99</v>
      </c>
      <c r="C9" s="351"/>
      <c r="D9" s="351"/>
      <c r="E9" s="352"/>
    </row>
    <row r="10" spans="1:5" s="26" customFormat="1" ht="15.75" customHeight="1">
      <c r="A10" s="334"/>
      <c r="B10" s="283" t="str">
        <f>'IS'!D10</f>
        <v>9 months ended </v>
      </c>
      <c r="C10" s="349"/>
      <c r="D10" s="349"/>
      <c r="E10" s="284"/>
    </row>
    <row r="11" spans="1:5" s="26" customFormat="1" ht="15.75" thickBot="1">
      <c r="A11" s="334"/>
      <c r="B11" s="285" t="str">
        <f>'IS'!D11</f>
        <v>31 March</v>
      </c>
      <c r="C11" s="331"/>
      <c r="D11" s="331"/>
      <c r="E11" s="332"/>
    </row>
    <row r="12" spans="1:5" s="26" customFormat="1" ht="15">
      <c r="A12" s="334"/>
      <c r="B12" s="58"/>
      <c r="C12" s="193" t="s">
        <v>227</v>
      </c>
      <c r="D12" s="338" t="s">
        <v>228</v>
      </c>
      <c r="E12" s="339"/>
    </row>
    <row r="13" spans="1:5" s="26" customFormat="1" ht="15.75" thickBot="1">
      <c r="A13" s="335"/>
      <c r="B13" s="59" t="s">
        <v>102</v>
      </c>
      <c r="C13" s="174" t="s">
        <v>100</v>
      </c>
      <c r="D13" s="336" t="s">
        <v>100</v>
      </c>
      <c r="E13" s="337"/>
    </row>
    <row r="14" spans="1:5" s="26" customFormat="1" ht="15">
      <c r="A14" s="216" t="s">
        <v>46</v>
      </c>
      <c r="B14" s="36"/>
      <c r="C14" s="60">
        <v>35197.3323341</v>
      </c>
      <c r="D14" s="328">
        <v>31141</v>
      </c>
      <c r="E14" s="329"/>
    </row>
    <row r="15" spans="1:5" s="26" customFormat="1" ht="15">
      <c r="A15" s="216"/>
      <c r="B15" s="36"/>
      <c r="C15" s="61"/>
      <c r="D15" s="324"/>
      <c r="E15" s="325"/>
    </row>
    <row r="16" spans="1:5" s="26" customFormat="1" ht="15">
      <c r="A16" s="216" t="s">
        <v>47</v>
      </c>
      <c r="B16" s="36"/>
      <c r="C16" s="61">
        <v>-38630.05262</v>
      </c>
      <c r="D16" s="326">
        <v>-19867</v>
      </c>
      <c r="E16" s="327"/>
    </row>
    <row r="17" spans="1:5" s="26" customFormat="1" ht="15">
      <c r="A17" s="216"/>
      <c r="B17" s="36"/>
      <c r="C17" s="61"/>
      <c r="D17" s="324"/>
      <c r="E17" s="325"/>
    </row>
    <row r="18" spans="1:5" s="26" customFormat="1" ht="15">
      <c r="A18" s="216" t="s">
        <v>48</v>
      </c>
      <c r="B18" s="36"/>
      <c r="C18" s="61">
        <v>6029.49226</v>
      </c>
      <c r="D18" s="326">
        <v>-16231</v>
      </c>
      <c r="E18" s="327"/>
    </row>
    <row r="19" spans="1:5" s="26" customFormat="1" ht="15">
      <c r="A19" s="216"/>
      <c r="B19" s="36"/>
      <c r="C19" s="62"/>
      <c r="D19" s="347"/>
      <c r="E19" s="348"/>
    </row>
    <row r="20" spans="1:5" s="26" customFormat="1" ht="15">
      <c r="A20" s="216" t="s">
        <v>49</v>
      </c>
      <c r="B20" s="36"/>
      <c r="C20" s="61">
        <f>C14+C16+C18</f>
        <v>2596.7719740999974</v>
      </c>
      <c r="D20" s="326">
        <f>D14+D16+D18</f>
        <v>-4957</v>
      </c>
      <c r="E20" s="327"/>
    </row>
    <row r="21" spans="1:5" s="26" customFormat="1" ht="15">
      <c r="A21" s="216"/>
      <c r="B21" s="36"/>
      <c r="C21" s="61"/>
      <c r="D21" s="324"/>
      <c r="E21" s="325"/>
    </row>
    <row r="22" spans="1:7" s="26" customFormat="1" ht="15">
      <c r="A22" s="216" t="s">
        <v>51</v>
      </c>
      <c r="B22" s="36"/>
      <c r="C22" s="61">
        <v>4974.222</v>
      </c>
      <c r="D22" s="345">
        <v>-5692</v>
      </c>
      <c r="E22" s="346"/>
      <c r="G22" s="43"/>
    </row>
    <row r="23" spans="1:5" s="26" customFormat="1" ht="15">
      <c r="A23" s="216"/>
      <c r="B23" s="36"/>
      <c r="C23" s="61"/>
      <c r="D23" s="343"/>
      <c r="E23" s="344"/>
    </row>
    <row r="24" spans="1:5" s="26" customFormat="1" ht="15.75" thickBot="1">
      <c r="A24" s="216" t="s">
        <v>50</v>
      </c>
      <c r="B24" s="36" t="s">
        <v>111</v>
      </c>
      <c r="C24" s="63">
        <f>C20+C22</f>
        <v>7570.993974099997</v>
      </c>
      <c r="D24" s="341">
        <f>D20+D22</f>
        <v>-10649</v>
      </c>
      <c r="E24" s="342"/>
    </row>
    <row r="25" spans="1:5" s="26" customFormat="1" ht="16.5" thickBot="1" thickTop="1">
      <c r="A25" s="64"/>
      <c r="B25" s="37"/>
      <c r="C25" s="65"/>
      <c r="D25" s="321"/>
      <c r="E25" s="322"/>
    </row>
    <row r="26" spans="1:5" s="26" customFormat="1" ht="15">
      <c r="A26" s="66"/>
      <c r="B26" s="67"/>
      <c r="C26" s="68"/>
      <c r="D26" s="69"/>
      <c r="E26" s="69"/>
    </row>
    <row r="27" spans="1:5" s="26" customFormat="1" ht="15">
      <c r="A27" s="217" t="s">
        <v>103</v>
      </c>
      <c r="B27" s="218"/>
      <c r="C27" s="192"/>
      <c r="D27" s="69"/>
      <c r="E27" s="69"/>
    </row>
    <row r="28" spans="1:5" s="26" customFormat="1" ht="15">
      <c r="A28" s="192" t="s">
        <v>110</v>
      </c>
      <c r="B28" s="219"/>
      <c r="C28" s="192"/>
      <c r="D28" s="69"/>
      <c r="E28" s="69"/>
    </row>
    <row r="29" spans="1:5" s="26" customFormat="1" ht="15">
      <c r="A29" s="192" t="s">
        <v>104</v>
      </c>
      <c r="B29" s="219"/>
      <c r="C29" s="70" t="s">
        <v>100</v>
      </c>
      <c r="D29" s="69"/>
      <c r="E29" s="69"/>
    </row>
    <row r="30" spans="1:5" s="26" customFormat="1" ht="15">
      <c r="A30" s="192" t="s">
        <v>116</v>
      </c>
      <c r="B30" s="219"/>
      <c r="C30" s="269">
        <f>+'BS'!B25</f>
        <v>8407.271600000002</v>
      </c>
      <c r="D30" s="69"/>
      <c r="E30" s="69"/>
    </row>
    <row r="31" spans="1:5" s="26" customFormat="1" ht="15">
      <c r="A31" s="192" t="s">
        <v>117</v>
      </c>
      <c r="B31" s="219"/>
      <c r="C31" s="270">
        <v>0</v>
      </c>
      <c r="D31" s="69"/>
      <c r="E31" s="69"/>
    </row>
    <row r="32" spans="1:5" s="26" customFormat="1" ht="15">
      <c r="A32" s="192" t="s">
        <v>118</v>
      </c>
      <c r="B32" s="219"/>
      <c r="C32" s="270">
        <f>-'BS'!B33</f>
        <v>-836.27721</v>
      </c>
      <c r="D32" s="69"/>
      <c r="E32" s="69"/>
    </row>
    <row r="33" spans="1:5" s="26" customFormat="1" ht="15.75" thickBot="1">
      <c r="A33" s="192"/>
      <c r="B33" s="219"/>
      <c r="C33" s="271">
        <f>SUM(C30:C32)</f>
        <v>7570.994390000002</v>
      </c>
      <c r="D33" s="69"/>
      <c r="E33" s="69"/>
    </row>
    <row r="34" spans="1:5" s="26" customFormat="1" ht="15.75" thickTop="1">
      <c r="A34" s="323"/>
      <c r="B34" s="323"/>
      <c r="C34" s="323"/>
      <c r="D34" s="323"/>
      <c r="E34" s="323"/>
    </row>
    <row r="35" spans="1:5" s="26" customFormat="1" ht="52.5" customHeight="1">
      <c r="A35" s="277" t="s">
        <v>232</v>
      </c>
      <c r="B35" s="277"/>
      <c r="C35" s="277"/>
      <c r="D35" s="277"/>
      <c r="E35" s="277"/>
    </row>
    <row r="36" spans="3:5" s="26" customFormat="1" ht="15">
      <c r="C36" s="71"/>
      <c r="D36" s="71"/>
      <c r="E36" s="71"/>
    </row>
    <row r="37" spans="3:5" s="26" customFormat="1" ht="15">
      <c r="C37" s="71"/>
      <c r="D37" s="71"/>
      <c r="E37" s="71"/>
    </row>
    <row r="38" spans="3:5" s="26" customFormat="1" ht="15">
      <c r="C38" s="71"/>
      <c r="D38" s="71"/>
      <c r="E38" s="71"/>
    </row>
    <row r="39" spans="3:5" s="26" customFormat="1" ht="15">
      <c r="C39" s="71"/>
      <c r="D39" s="71"/>
      <c r="E39" s="71"/>
    </row>
    <row r="40" spans="3:5" s="26" customFormat="1" ht="15">
      <c r="C40" s="71"/>
      <c r="D40" s="71"/>
      <c r="E40" s="71"/>
    </row>
    <row r="41" spans="3:5" s="26" customFormat="1" ht="15">
      <c r="C41" s="71"/>
      <c r="D41" s="71"/>
      <c r="E41" s="71"/>
    </row>
    <row r="42" spans="3:5" s="26" customFormat="1" ht="15">
      <c r="C42" s="71"/>
      <c r="D42" s="71"/>
      <c r="E42" s="71"/>
    </row>
    <row r="43" spans="3:5" s="26" customFormat="1" ht="15">
      <c r="C43" s="71"/>
      <c r="D43" s="71"/>
      <c r="E43" s="71"/>
    </row>
    <row r="44" spans="3:5" s="26" customFormat="1" ht="15">
      <c r="C44" s="71"/>
      <c r="D44" s="71"/>
      <c r="E44" s="71"/>
    </row>
    <row r="45" s="26" customFormat="1" ht="15"/>
    <row r="46" s="26" customFormat="1" ht="15"/>
    <row r="47" s="26" customFormat="1" ht="15"/>
    <row r="48" s="26" customFormat="1" ht="15"/>
    <row r="49" s="26" customFormat="1" ht="15"/>
    <row r="50" s="26" customFormat="1" ht="15"/>
    <row r="51" s="26" customFormat="1" ht="15"/>
    <row r="52" s="26" customFormat="1" ht="15"/>
    <row r="53" s="26" customFormat="1" ht="15"/>
    <row r="54" s="26" customFormat="1" ht="15"/>
    <row r="55" s="26" customFormat="1" ht="15"/>
    <row r="56" s="26" customFormat="1" ht="15"/>
    <row r="57" s="26" customFormat="1" ht="15"/>
    <row r="58" s="26" customFormat="1" ht="15"/>
    <row r="59" s="26" customFormat="1" ht="15"/>
    <row r="60" s="26" customFormat="1" ht="15"/>
    <row r="61" s="26" customFormat="1" ht="15"/>
    <row r="62" s="26" customFormat="1" ht="15"/>
    <row r="63" s="26" customFormat="1" ht="15"/>
    <row r="64" s="26" customFormat="1" ht="15"/>
    <row r="65" s="26" customFormat="1" ht="15"/>
    <row r="66" s="26" customFormat="1" ht="15"/>
    <row r="67" s="26" customFormat="1" ht="15"/>
    <row r="68" s="26" customFormat="1" ht="15"/>
    <row r="69" s="26" customFormat="1" ht="15"/>
    <row r="70" s="26" customFormat="1" ht="15"/>
    <row r="71" s="26" customFormat="1" ht="15"/>
    <row r="72" s="26" customFormat="1" ht="15"/>
    <row r="73" s="26" customFormat="1" ht="15"/>
    <row r="74" s="26" customFormat="1" ht="15"/>
    <row r="75" s="26" customFormat="1" ht="15"/>
    <row r="76" s="26" customFormat="1" ht="15"/>
    <row r="77" s="26" customFormat="1" ht="15"/>
    <row r="78" s="26" customFormat="1" ht="15"/>
    <row r="79" s="26" customFormat="1" ht="15"/>
    <row r="80" s="26" customFormat="1" ht="15"/>
    <row r="81" s="26" customFormat="1" ht="15"/>
    <row r="82" s="26" customFormat="1" ht="15"/>
    <row r="83" s="26" customFormat="1" ht="15"/>
    <row r="84" s="26" customFormat="1" ht="15"/>
    <row r="85" s="26" customFormat="1" ht="15"/>
    <row r="86" s="26" customFormat="1" ht="15"/>
    <row r="87" s="26" customFormat="1" ht="15"/>
    <row r="88" s="26" customFormat="1" ht="15"/>
    <row r="89" s="26" customFormat="1" ht="15"/>
    <row r="90" s="26" customFormat="1" ht="15"/>
    <row r="91" s="26" customFormat="1" ht="15"/>
    <row r="92" s="26" customFormat="1" ht="15"/>
    <row r="93" s="26" customFormat="1" ht="15"/>
    <row r="94" s="26" customFormat="1" ht="15"/>
    <row r="95" s="26" customFormat="1" ht="15"/>
    <row r="96" s="26" customFormat="1" ht="15"/>
    <row r="97" s="26" customFormat="1" ht="15"/>
    <row r="98" s="26" customFormat="1" ht="15"/>
    <row r="99" s="26" customFormat="1" ht="15"/>
    <row r="100" s="26" customFormat="1" ht="15"/>
    <row r="101" s="26" customFormat="1" ht="15"/>
    <row r="102" s="26" customFormat="1" ht="15"/>
    <row r="103" s="26" customFormat="1" ht="15"/>
    <row r="104" s="26" customFormat="1" ht="15"/>
    <row r="105" s="26" customFormat="1" ht="15"/>
    <row r="106" s="26" customFormat="1" ht="15"/>
    <row r="107" s="26" customFormat="1" ht="15"/>
    <row r="108" s="26" customFormat="1" ht="15"/>
    <row r="109" s="26" customFormat="1" ht="15"/>
    <row r="110" s="26" customFormat="1" ht="15"/>
    <row r="111" s="26" customFormat="1" ht="15"/>
    <row r="112" s="26" customFormat="1" ht="15"/>
    <row r="113" s="26" customFormat="1" ht="15"/>
    <row r="114" s="26" customFormat="1" ht="15"/>
    <row r="115" s="26" customFormat="1" ht="15"/>
    <row r="116" s="26" customFormat="1" ht="15"/>
    <row r="117" s="26" customFormat="1" ht="15"/>
    <row r="118" s="26" customFormat="1" ht="15"/>
    <row r="119" s="26" customFormat="1" ht="15"/>
    <row r="120" s="26" customFormat="1" ht="15"/>
    <row r="121" s="26" customFormat="1" ht="15"/>
    <row r="122" s="26" customFormat="1" ht="15"/>
    <row r="123" s="26" customFormat="1" ht="15"/>
    <row r="124" s="26" customFormat="1" ht="15"/>
    <row r="125" s="26" customFormat="1" ht="15"/>
    <row r="126" s="26" customFormat="1" ht="15"/>
    <row r="127" s="26" customFormat="1" ht="15"/>
    <row r="128" s="26" customFormat="1" ht="15"/>
    <row r="129" s="26" customFormat="1" ht="15"/>
    <row r="130" s="26" customFormat="1" ht="15"/>
    <row r="131" s="26" customFormat="1" ht="15"/>
    <row r="132" s="26" customFormat="1" ht="15"/>
    <row r="133" s="26" customFormat="1" ht="15"/>
    <row r="134" s="26" customFormat="1" ht="15"/>
    <row r="135" s="26" customFormat="1" ht="15"/>
    <row r="136" s="26" customFormat="1" ht="15"/>
    <row r="137" s="26" customFormat="1" ht="15"/>
    <row r="138" s="26" customFormat="1" ht="15"/>
    <row r="139" s="26" customFormat="1" ht="15"/>
    <row r="140" s="26" customFormat="1" ht="15"/>
    <row r="141" s="26" customFormat="1" ht="15"/>
    <row r="142" s="26" customFormat="1" ht="15"/>
    <row r="143" s="26" customFormat="1" ht="15"/>
    <row r="144" s="26" customFormat="1" ht="15"/>
    <row r="145" s="26" customFormat="1" ht="15"/>
    <row r="146" s="26" customFormat="1" ht="15"/>
    <row r="147" s="26" customFormat="1" ht="15"/>
    <row r="148" s="26" customFormat="1" ht="15"/>
    <row r="149" s="26" customFormat="1" ht="15"/>
    <row r="150" s="26" customFormat="1" ht="15"/>
    <row r="151" s="26" customFormat="1" ht="15"/>
    <row r="152" s="26" customFormat="1" ht="15"/>
    <row r="153" s="26" customFormat="1" ht="15"/>
    <row r="154" s="26" customFormat="1" ht="15"/>
    <row r="155" s="26" customFormat="1" ht="15"/>
    <row r="156" s="26" customFormat="1" ht="15"/>
    <row r="157" s="26" customFormat="1" ht="15"/>
    <row r="158" s="26" customFormat="1" ht="15"/>
    <row r="159" s="26" customFormat="1" ht="15"/>
    <row r="160" s="26" customFormat="1" ht="15"/>
    <row r="161" s="26" customFormat="1" ht="15"/>
    <row r="162" s="26" customFormat="1" ht="15"/>
    <row r="163" s="26" customFormat="1" ht="15"/>
    <row r="164" s="26" customFormat="1" ht="15"/>
    <row r="165" s="26" customFormat="1" ht="15"/>
    <row r="166" s="26" customFormat="1" ht="15"/>
    <row r="167" s="26" customFormat="1" ht="15"/>
    <row r="168" s="26" customFormat="1" ht="15"/>
    <row r="169" s="26" customFormat="1" ht="15"/>
    <row r="170" s="26" customFormat="1" ht="15"/>
    <row r="171" s="26" customFormat="1" ht="15"/>
    <row r="172" s="26" customFormat="1" ht="15"/>
    <row r="173" s="26" customFormat="1" ht="15"/>
    <row r="174" s="26" customFormat="1" ht="15"/>
    <row r="175" s="26" customFormat="1" ht="15"/>
    <row r="176" s="26" customFormat="1" ht="15"/>
    <row r="177" s="26" customFormat="1" ht="15"/>
    <row r="178" s="26" customFormat="1" ht="15"/>
    <row r="179" s="26" customFormat="1" ht="15"/>
    <row r="180" s="26" customFormat="1" ht="15"/>
    <row r="181" s="26" customFormat="1" ht="15"/>
    <row r="182" s="26" customFormat="1" ht="15"/>
    <row r="183" s="26" customFormat="1" ht="15"/>
    <row r="184" s="26" customFormat="1" ht="15"/>
    <row r="185" s="26" customFormat="1" ht="15"/>
    <row r="186" s="26" customFormat="1" ht="15"/>
    <row r="187" s="26" customFormat="1" ht="15"/>
    <row r="188" s="26" customFormat="1" ht="15"/>
    <row r="189" s="26" customFormat="1" ht="15"/>
    <row r="190" s="26" customFormat="1" ht="15"/>
    <row r="191" s="26" customFormat="1" ht="15"/>
    <row r="192" s="26" customFormat="1" ht="15"/>
    <row r="193" s="26" customFormat="1" ht="15"/>
    <row r="194" s="26" customFormat="1" ht="15"/>
    <row r="195" s="26" customFormat="1" ht="15"/>
    <row r="196" s="26" customFormat="1" ht="15"/>
    <row r="197" s="26" customFormat="1" ht="15"/>
    <row r="198" s="26" customFormat="1" ht="15"/>
    <row r="199" s="26" customFormat="1" ht="15"/>
    <row r="200" s="26" customFormat="1" ht="15"/>
    <row r="201" s="26" customFormat="1" ht="15"/>
    <row r="202" s="26" customFormat="1" ht="15"/>
    <row r="203" s="26" customFormat="1" ht="15"/>
    <row r="204" s="26" customFormat="1" ht="15"/>
    <row r="205" s="26" customFormat="1" ht="15"/>
    <row r="206" s="26" customFormat="1" ht="15"/>
    <row r="207" s="26" customFormat="1" ht="15"/>
    <row r="208" s="26" customFormat="1" ht="15"/>
    <row r="209" s="26" customFormat="1" ht="15"/>
    <row r="210" s="26" customFormat="1" ht="15"/>
    <row r="211" s="26" customFormat="1" ht="15"/>
    <row r="212" s="26" customFormat="1" ht="15"/>
    <row r="213" s="26" customFormat="1" ht="15"/>
    <row r="214" s="26" customFormat="1" ht="15"/>
    <row r="215" s="26" customFormat="1" ht="15"/>
    <row r="216" s="26" customFormat="1" ht="15"/>
    <row r="217" s="26" customFormat="1" ht="15"/>
    <row r="218" s="26" customFormat="1" ht="15"/>
    <row r="219" s="26" customFormat="1" ht="15"/>
    <row r="220" s="26" customFormat="1" ht="15"/>
    <row r="221" s="26" customFormat="1" ht="15"/>
    <row r="222" s="26" customFormat="1" ht="15"/>
    <row r="223" s="26" customFormat="1" ht="15"/>
    <row r="224" s="26" customFormat="1" ht="15"/>
    <row r="225" s="26" customFormat="1" ht="15"/>
    <row r="226" s="26" customFormat="1" ht="15"/>
    <row r="227" s="26" customFormat="1" ht="15"/>
    <row r="228" s="26" customFormat="1" ht="15"/>
    <row r="229" s="26" customFormat="1" ht="15"/>
    <row r="230" s="26" customFormat="1" ht="15"/>
    <row r="231" s="26" customFormat="1" ht="15"/>
    <row r="232" s="26" customFormat="1" ht="15"/>
    <row r="233" s="26" customFormat="1" ht="15"/>
    <row r="234" s="26" customFormat="1" ht="15"/>
    <row r="235" s="26" customFormat="1" ht="15"/>
    <row r="236" s="26" customFormat="1" ht="15"/>
  </sheetData>
  <sheetProtection password="DE1A" sheet="1" objects="1" scenarios="1" selectLockedCells="1" selectUnlockedCells="1"/>
  <mergeCells count="25">
    <mergeCell ref="A1:E4"/>
    <mergeCell ref="D24:E24"/>
    <mergeCell ref="D23:E23"/>
    <mergeCell ref="D22:E22"/>
    <mergeCell ref="D21:E21"/>
    <mergeCell ref="D20:E20"/>
    <mergeCell ref="D19:E19"/>
    <mergeCell ref="D18:E18"/>
    <mergeCell ref="B10:E10"/>
    <mergeCell ref="B9:E9"/>
    <mergeCell ref="A5:E5"/>
    <mergeCell ref="A6:E6"/>
    <mergeCell ref="A9:A13"/>
    <mergeCell ref="D13:E13"/>
    <mergeCell ref="D12:E12"/>
    <mergeCell ref="A35:E35"/>
    <mergeCell ref="D25:E25"/>
    <mergeCell ref="A7:E7"/>
    <mergeCell ref="A34:E34"/>
    <mergeCell ref="D17:E17"/>
    <mergeCell ref="D16:E16"/>
    <mergeCell ref="D15:E15"/>
    <mergeCell ref="D14:E14"/>
    <mergeCell ref="A8:E8"/>
    <mergeCell ref="B11:E11"/>
  </mergeCells>
  <printOptions horizontalCentered="1"/>
  <pageMargins left="0.761811024" right="0.511811023622047" top="0.511811023622047" bottom="0.511811023622047" header="0" footer="0"/>
  <pageSetup fitToHeight="1" fitToWidth="1" horizontalDpi="600" verticalDpi="600" orientation="portrait" scale="87" r:id="rId2"/>
  <drawing r:id="rId1"/>
</worksheet>
</file>

<file path=xl/worksheets/sheet5.xml><?xml version="1.0" encoding="utf-8"?>
<worksheet xmlns="http://schemas.openxmlformats.org/spreadsheetml/2006/main" xmlns:r="http://schemas.openxmlformats.org/officeDocument/2006/relationships">
  <dimension ref="A1:K269"/>
  <sheetViews>
    <sheetView zoomScale="80" zoomScaleNormal="80" workbookViewId="0" topLeftCell="A4">
      <selection activeCell="B105" sqref="B105:F105"/>
    </sheetView>
  </sheetViews>
  <sheetFormatPr defaultColWidth="9.140625" defaultRowHeight="12.75"/>
  <cols>
    <col min="1" max="1" width="7.00390625" style="7" customWidth="1"/>
    <col min="2" max="2" width="70.140625" style="5" customWidth="1"/>
    <col min="3" max="3" width="13.8515625" style="5" customWidth="1"/>
    <col min="4" max="4" width="17.140625" style="5" customWidth="1"/>
    <col min="5" max="5" width="12.28125" style="5" customWidth="1"/>
    <col min="6" max="6" width="12.421875" style="5" customWidth="1"/>
    <col min="7" max="7" width="9.140625" style="5" customWidth="1"/>
    <col min="8" max="8" width="10.00390625" style="5" bestFit="1" customWidth="1"/>
    <col min="9" max="16384" width="9.140625" style="5" customWidth="1"/>
  </cols>
  <sheetData>
    <row r="1" spans="1:6" ht="15">
      <c r="A1" s="382"/>
      <c r="B1" s="382"/>
      <c r="C1" s="382"/>
      <c r="D1" s="382"/>
      <c r="E1" s="382"/>
      <c r="F1" s="382"/>
    </row>
    <row r="2" spans="1:6" ht="15">
      <c r="A2" s="382"/>
      <c r="B2" s="382"/>
      <c r="C2" s="382"/>
      <c r="D2" s="382"/>
      <c r="E2" s="382"/>
      <c r="F2" s="382"/>
    </row>
    <row r="3" spans="1:6" ht="15">
      <c r="A3" s="382"/>
      <c r="B3" s="382"/>
      <c r="C3" s="382"/>
      <c r="D3" s="382"/>
      <c r="E3" s="382"/>
      <c r="F3" s="382"/>
    </row>
    <row r="4" spans="1:6" ht="15">
      <c r="A4" s="382"/>
      <c r="B4" s="382"/>
      <c r="C4" s="382"/>
      <c r="D4" s="382"/>
      <c r="E4" s="382"/>
      <c r="F4" s="382"/>
    </row>
    <row r="5" spans="1:5" s="21" customFormat="1" ht="20.25">
      <c r="A5" s="8" t="s">
        <v>129</v>
      </c>
      <c r="C5" s="4"/>
      <c r="D5" s="4"/>
      <c r="E5" s="4"/>
    </row>
    <row r="6" s="21" customFormat="1" ht="20.25">
      <c r="A6" s="6" t="s">
        <v>20</v>
      </c>
    </row>
    <row r="7" s="21" customFormat="1" ht="20.25">
      <c r="A7" s="6" t="str">
        <f>+'BS'!A7</f>
        <v>for the third financial quarter ended 31 Mar 2006 (Unaudited)</v>
      </c>
    </row>
    <row r="8" ht="15">
      <c r="F8" s="12"/>
    </row>
    <row r="9" spans="1:6" s="52" customFormat="1" ht="15.75" customHeight="1">
      <c r="A9" s="24">
        <v>1</v>
      </c>
      <c r="B9" s="367" t="s">
        <v>2</v>
      </c>
      <c r="C9" s="367"/>
      <c r="D9" s="367"/>
      <c r="E9" s="367"/>
      <c r="F9" s="367"/>
    </row>
    <row r="10" spans="1:11" s="25" customFormat="1" ht="31.5" customHeight="1">
      <c r="A10" s="24"/>
      <c r="B10" s="354" t="s">
        <v>142</v>
      </c>
      <c r="C10" s="354"/>
      <c r="D10" s="354"/>
      <c r="E10" s="354"/>
      <c r="F10" s="354"/>
      <c r="G10" s="10"/>
      <c r="H10" s="10"/>
      <c r="I10" s="10"/>
      <c r="J10" s="10"/>
      <c r="K10" s="10"/>
    </row>
    <row r="11" spans="1:11" s="25" customFormat="1" ht="21.75" customHeight="1">
      <c r="A11" s="24"/>
      <c r="B11" s="354" t="s">
        <v>146</v>
      </c>
      <c r="C11" s="354"/>
      <c r="D11" s="354"/>
      <c r="E11" s="354"/>
      <c r="F11" s="354"/>
      <c r="G11" s="10"/>
      <c r="H11" s="10"/>
      <c r="I11" s="10"/>
      <c r="J11" s="10"/>
      <c r="K11" s="10"/>
    </row>
    <row r="12" spans="1:5" s="25" customFormat="1" ht="31.5" customHeight="1">
      <c r="A12" s="24"/>
      <c r="B12" s="354" t="s">
        <v>147</v>
      </c>
      <c r="C12" s="354"/>
      <c r="D12" s="354"/>
      <c r="E12" s="354"/>
    </row>
    <row r="13" s="25" customFormat="1" ht="15.75" customHeight="1">
      <c r="A13" s="24"/>
    </row>
    <row r="14" spans="1:6" s="52" customFormat="1" ht="15.75" customHeight="1">
      <c r="A14" s="24">
        <v>2</v>
      </c>
      <c r="B14" s="367" t="s">
        <v>3</v>
      </c>
      <c r="C14" s="367"/>
      <c r="D14" s="367"/>
      <c r="E14" s="367"/>
      <c r="F14" s="367"/>
    </row>
    <row r="15" spans="1:6" s="25" customFormat="1" ht="15.75" customHeight="1">
      <c r="A15" s="24"/>
      <c r="B15" s="354" t="s">
        <v>85</v>
      </c>
      <c r="C15" s="354"/>
      <c r="D15" s="354"/>
      <c r="E15" s="354"/>
      <c r="F15" s="354"/>
    </row>
    <row r="16" s="25" customFormat="1" ht="15.75" customHeight="1">
      <c r="A16" s="24"/>
    </row>
    <row r="17" spans="1:6" s="52" customFormat="1" ht="15.75" customHeight="1">
      <c r="A17" s="24">
        <v>3</v>
      </c>
      <c r="B17" s="367" t="s">
        <v>4</v>
      </c>
      <c r="C17" s="367"/>
      <c r="D17" s="367"/>
      <c r="E17" s="367"/>
      <c r="F17" s="367"/>
    </row>
    <row r="18" spans="1:6" s="25" customFormat="1" ht="15.75" customHeight="1">
      <c r="A18" s="24"/>
      <c r="B18" s="372" t="s">
        <v>188</v>
      </c>
      <c r="C18" s="372"/>
      <c r="D18" s="372"/>
      <c r="E18" s="372"/>
      <c r="F18" s="372"/>
    </row>
    <row r="19" spans="1:2" s="25" customFormat="1" ht="15.75" customHeight="1">
      <c r="A19" s="24"/>
      <c r="B19" s="26"/>
    </row>
    <row r="20" spans="1:6" s="52" customFormat="1" ht="15.75" customHeight="1">
      <c r="A20" s="24">
        <v>4</v>
      </c>
      <c r="B20" s="367" t="s">
        <v>5</v>
      </c>
      <c r="C20" s="367"/>
      <c r="D20" s="367"/>
      <c r="E20" s="367"/>
      <c r="F20" s="367"/>
    </row>
    <row r="21" spans="1:6" s="25" customFormat="1" ht="15.75" customHeight="1">
      <c r="A21" s="24"/>
      <c r="B21" s="372" t="s">
        <v>148</v>
      </c>
      <c r="C21" s="372"/>
      <c r="D21" s="372"/>
      <c r="E21" s="372"/>
      <c r="F21" s="372"/>
    </row>
    <row r="22" spans="1:3" s="25" customFormat="1" ht="15.75" customHeight="1">
      <c r="A22" s="24"/>
      <c r="B22" s="26"/>
      <c r="C22" s="26"/>
    </row>
    <row r="23" spans="1:6" s="52" customFormat="1" ht="15.75" customHeight="1">
      <c r="A23" s="24">
        <v>5</v>
      </c>
      <c r="B23" s="367" t="s">
        <v>6</v>
      </c>
      <c r="C23" s="367"/>
      <c r="D23" s="367"/>
      <c r="E23" s="367"/>
      <c r="F23" s="367"/>
    </row>
    <row r="24" spans="1:6" s="25" customFormat="1" ht="15.75" customHeight="1">
      <c r="A24" s="24"/>
      <c r="B24" s="354" t="s">
        <v>86</v>
      </c>
      <c r="C24" s="354"/>
      <c r="D24" s="354"/>
      <c r="E24" s="354"/>
      <c r="F24" s="354"/>
    </row>
    <row r="25" spans="1:3" s="25" customFormat="1" ht="15.75" customHeight="1">
      <c r="A25" s="24"/>
      <c r="B25" s="26"/>
      <c r="C25" s="26"/>
    </row>
    <row r="26" spans="1:6" s="52" customFormat="1" ht="15.75" customHeight="1">
      <c r="A26" s="24">
        <v>6</v>
      </c>
      <c r="B26" s="367" t="s">
        <v>7</v>
      </c>
      <c r="C26" s="367"/>
      <c r="D26" s="367"/>
      <c r="E26" s="367"/>
      <c r="F26" s="367"/>
    </row>
    <row r="27" spans="1:6" s="25" customFormat="1" ht="51" customHeight="1">
      <c r="A27" s="24"/>
      <c r="B27" s="372" t="s">
        <v>247</v>
      </c>
      <c r="C27" s="372"/>
      <c r="D27" s="372"/>
      <c r="E27" s="372"/>
      <c r="F27" s="372"/>
    </row>
    <row r="28" spans="1:6" s="25" customFormat="1" ht="15.75" customHeight="1">
      <c r="A28" s="24"/>
      <c r="B28" s="26"/>
      <c r="C28" s="26"/>
      <c r="D28" s="26"/>
      <c r="E28" s="26"/>
      <c r="F28" s="26"/>
    </row>
    <row r="29" spans="1:6" s="52" customFormat="1" ht="15.75" customHeight="1">
      <c r="A29" s="24">
        <v>7</v>
      </c>
      <c r="B29" s="367" t="s">
        <v>8</v>
      </c>
      <c r="C29" s="367"/>
      <c r="D29" s="367"/>
      <c r="E29" s="367"/>
      <c r="F29" s="367"/>
    </row>
    <row r="30" spans="1:6" s="25" customFormat="1" ht="18" customHeight="1">
      <c r="A30" s="24"/>
      <c r="B30" s="354" t="s">
        <v>149</v>
      </c>
      <c r="C30" s="354"/>
      <c r="D30" s="354"/>
      <c r="E30" s="354"/>
      <c r="F30" s="354"/>
    </row>
    <row r="31" spans="1:6" s="25" customFormat="1" ht="15.75" customHeight="1">
      <c r="A31" s="24"/>
      <c r="B31" s="26"/>
      <c r="C31" s="26"/>
      <c r="D31" s="26"/>
      <c r="E31" s="26"/>
      <c r="F31" s="26"/>
    </row>
    <row r="32" spans="1:6" s="52" customFormat="1" ht="15.75" customHeight="1">
      <c r="A32" s="24">
        <v>8</v>
      </c>
      <c r="B32" s="367" t="s">
        <v>9</v>
      </c>
      <c r="C32" s="367"/>
      <c r="D32" s="367"/>
      <c r="E32" s="367"/>
      <c r="F32" s="367"/>
    </row>
    <row r="33" spans="1:6" s="25" customFormat="1" ht="30.75" customHeight="1">
      <c r="A33" s="24"/>
      <c r="B33" s="372" t="s">
        <v>163</v>
      </c>
      <c r="C33" s="372"/>
      <c r="D33" s="372"/>
      <c r="E33" s="372"/>
      <c r="F33" s="372"/>
    </row>
    <row r="34" spans="1:6" s="25" customFormat="1" ht="15.75" customHeight="1">
      <c r="A34" s="24"/>
      <c r="B34" s="26"/>
      <c r="C34" s="26"/>
      <c r="D34" s="26"/>
      <c r="E34" s="26"/>
      <c r="F34" s="26"/>
    </row>
    <row r="35" spans="1:6" s="25" customFormat="1" ht="15.75" customHeight="1">
      <c r="A35" s="24"/>
      <c r="B35" s="354" t="s">
        <v>112</v>
      </c>
      <c r="C35" s="354"/>
      <c r="D35" s="354"/>
      <c r="E35" s="354"/>
      <c r="F35" s="354"/>
    </row>
    <row r="36" spans="1:6" s="25" customFormat="1" ht="15.75" customHeight="1" thickBot="1">
      <c r="A36" s="24"/>
      <c r="B36" s="26"/>
      <c r="C36" s="26"/>
      <c r="D36" s="26"/>
      <c r="E36" s="26"/>
      <c r="F36" s="26"/>
    </row>
    <row r="37" spans="1:6" s="25" customFormat="1" ht="15.75" customHeight="1">
      <c r="A37" s="27"/>
      <c r="B37" s="333"/>
      <c r="C37" s="369" t="s">
        <v>61</v>
      </c>
      <c r="D37" s="365"/>
      <c r="E37" s="369" t="s">
        <v>63</v>
      </c>
      <c r="F37" s="365"/>
    </row>
    <row r="38" spans="1:6" s="25" customFormat="1" ht="15.75" customHeight="1" thickBot="1">
      <c r="A38" s="27"/>
      <c r="B38" s="334"/>
      <c r="C38" s="379" t="s">
        <v>225</v>
      </c>
      <c r="D38" s="380"/>
      <c r="E38" s="379" t="str">
        <f>+C38</f>
        <v>ended 31 March</v>
      </c>
      <c r="F38" s="380"/>
    </row>
    <row r="39" spans="1:6" s="25" customFormat="1" ht="15.75" customHeight="1">
      <c r="A39" s="27"/>
      <c r="B39" s="334"/>
      <c r="C39" s="15">
        <v>2006</v>
      </c>
      <c r="D39" s="16">
        <v>2005</v>
      </c>
      <c r="E39" s="15">
        <f>+C39</f>
        <v>2006</v>
      </c>
      <c r="F39" s="157" t="s">
        <v>228</v>
      </c>
    </row>
    <row r="40" spans="1:6" s="25" customFormat="1" ht="15.75" customHeight="1" thickBot="1">
      <c r="A40" s="27"/>
      <c r="B40" s="335"/>
      <c r="C40" s="13" t="s">
        <v>100</v>
      </c>
      <c r="D40" s="14" t="s">
        <v>100</v>
      </c>
      <c r="E40" s="13" t="s">
        <v>101</v>
      </c>
      <c r="F40" s="14" t="s">
        <v>100</v>
      </c>
    </row>
    <row r="41" spans="1:6" s="25" customFormat="1" ht="15.75" customHeight="1">
      <c r="A41" s="28"/>
      <c r="B41" s="135" t="s">
        <v>162</v>
      </c>
      <c r="C41" s="200">
        <v>21091.53575</v>
      </c>
      <c r="D41" s="118">
        <v>18846</v>
      </c>
      <c r="E41" s="199">
        <v>60858</v>
      </c>
      <c r="F41" s="118">
        <v>56291</v>
      </c>
    </row>
    <row r="42" spans="1:6" s="25" customFormat="1" ht="15.75" customHeight="1" thickBot="1">
      <c r="A42" s="28"/>
      <c r="B42" s="136" t="s">
        <v>161</v>
      </c>
      <c r="C42" s="214">
        <v>15058.843</v>
      </c>
      <c r="D42" s="120">
        <v>14492</v>
      </c>
      <c r="E42" s="215">
        <v>41385</v>
      </c>
      <c r="F42" s="120">
        <v>18287</v>
      </c>
    </row>
    <row r="43" spans="1:6" s="25" customFormat="1" ht="54.75" customHeight="1">
      <c r="A43" s="27"/>
      <c r="B43" s="277" t="s">
        <v>232</v>
      </c>
      <c r="C43" s="277"/>
      <c r="D43" s="277"/>
      <c r="E43" s="277"/>
      <c r="F43" s="277"/>
    </row>
    <row r="44" spans="1:6" s="25" customFormat="1" ht="15.75" customHeight="1">
      <c r="A44" s="24"/>
      <c r="B44" s="26"/>
      <c r="C44" s="26"/>
      <c r="D44" s="26"/>
      <c r="E44" s="26"/>
      <c r="F44" s="26"/>
    </row>
    <row r="45" spans="1:6" s="52" customFormat="1" ht="15.75" customHeight="1">
      <c r="A45" s="24">
        <v>9</v>
      </c>
      <c r="B45" s="367" t="s">
        <v>10</v>
      </c>
      <c r="C45" s="367"/>
      <c r="D45" s="367"/>
      <c r="E45" s="367"/>
      <c r="F45" s="367"/>
    </row>
    <row r="46" spans="1:6" s="25" customFormat="1" ht="21.75" customHeight="1">
      <c r="A46" s="24"/>
      <c r="B46" s="354" t="s">
        <v>150</v>
      </c>
      <c r="C46" s="354"/>
      <c r="D46" s="354"/>
      <c r="E46" s="354"/>
      <c r="F46" s="354"/>
    </row>
    <row r="47" spans="1:6" s="25" customFormat="1" ht="15.75" customHeight="1">
      <c r="A47" s="24"/>
      <c r="B47" s="26"/>
      <c r="C47" s="26"/>
      <c r="D47" s="26"/>
      <c r="E47" s="26"/>
      <c r="F47" s="26"/>
    </row>
    <row r="48" spans="1:6" s="52" customFormat="1" ht="15.75" customHeight="1">
      <c r="A48" s="24">
        <v>10</v>
      </c>
      <c r="B48" s="367" t="s">
        <v>135</v>
      </c>
      <c r="C48" s="367"/>
      <c r="D48" s="367"/>
      <c r="E48" s="367"/>
      <c r="F48" s="367"/>
    </row>
    <row r="49" spans="1:6" s="25" customFormat="1" ht="18" customHeight="1">
      <c r="A49" s="24"/>
      <c r="B49" s="372" t="s">
        <v>189</v>
      </c>
      <c r="C49" s="372"/>
      <c r="D49" s="372"/>
      <c r="E49" s="372"/>
      <c r="F49" s="372"/>
    </row>
    <row r="50" spans="1:6" s="25" customFormat="1" ht="15.75" customHeight="1">
      <c r="A50" s="24"/>
      <c r="B50" s="26"/>
      <c r="C50" s="26"/>
      <c r="D50" s="26"/>
      <c r="E50" s="26"/>
      <c r="F50" s="26"/>
    </row>
    <row r="51" spans="1:6" s="52" customFormat="1" ht="15.75" customHeight="1">
      <c r="A51" s="24">
        <v>11</v>
      </c>
      <c r="B51" s="367" t="s">
        <v>11</v>
      </c>
      <c r="C51" s="367"/>
      <c r="D51" s="367"/>
      <c r="E51" s="367"/>
      <c r="F51" s="367"/>
    </row>
    <row r="52" spans="1:6" s="52" customFormat="1" ht="37.5" customHeight="1">
      <c r="A52" s="24"/>
      <c r="B52" s="381" t="s">
        <v>248</v>
      </c>
      <c r="C52" s="381"/>
      <c r="D52" s="381"/>
      <c r="E52" s="381"/>
      <c r="F52" s="381"/>
    </row>
    <row r="53" spans="1:6" s="25" customFormat="1" ht="33.75" customHeight="1">
      <c r="A53" s="24"/>
      <c r="B53" s="354" t="s">
        <v>235</v>
      </c>
      <c r="C53" s="354"/>
      <c r="D53" s="354"/>
      <c r="E53" s="354"/>
      <c r="F53" s="354"/>
    </row>
    <row r="54" spans="1:6" s="25" customFormat="1" ht="15.75" customHeight="1">
      <c r="A54" s="24"/>
      <c r="B54" s="26"/>
      <c r="C54" s="26"/>
      <c r="D54" s="26"/>
      <c r="E54" s="26"/>
      <c r="F54" s="26"/>
    </row>
    <row r="55" spans="1:6" s="52" customFormat="1" ht="15.75" customHeight="1">
      <c r="A55" s="24">
        <v>12</v>
      </c>
      <c r="B55" s="367" t="s">
        <v>12</v>
      </c>
      <c r="C55" s="367"/>
      <c r="D55" s="367"/>
      <c r="E55" s="367"/>
      <c r="F55" s="367"/>
    </row>
    <row r="56" spans="1:6" s="25" customFormat="1" ht="36.75" customHeight="1">
      <c r="A56" s="24"/>
      <c r="B56" s="372" t="s">
        <v>233</v>
      </c>
      <c r="C56" s="372"/>
      <c r="D56" s="372"/>
      <c r="E56" s="372"/>
      <c r="F56" s="372"/>
    </row>
    <row r="57" spans="1:6" s="25" customFormat="1" ht="15.75" customHeight="1">
      <c r="A57" s="24"/>
      <c r="B57" s="26"/>
      <c r="C57" s="26"/>
      <c r="D57" s="26"/>
      <c r="E57" s="26"/>
      <c r="F57" s="26"/>
    </row>
    <row r="58" spans="1:6" s="52" customFormat="1" ht="15.75" customHeight="1">
      <c r="A58" s="24">
        <v>13</v>
      </c>
      <c r="B58" s="378" t="s">
        <v>73</v>
      </c>
      <c r="C58" s="378"/>
      <c r="D58" s="378"/>
      <c r="E58" s="378"/>
      <c r="F58" s="378"/>
    </row>
    <row r="59" spans="1:6" s="25" customFormat="1" ht="22.5" customHeight="1">
      <c r="A59" s="24"/>
      <c r="B59" s="372" t="s">
        <v>156</v>
      </c>
      <c r="C59" s="372"/>
      <c r="D59" s="372"/>
      <c r="E59" s="372"/>
      <c r="F59" s="372"/>
    </row>
    <row r="60" spans="1:6" s="25" customFormat="1" ht="15.75" customHeight="1">
      <c r="A60" s="24"/>
      <c r="B60" s="43"/>
      <c r="C60" s="131"/>
      <c r="D60" s="132"/>
      <c r="E60" s="133"/>
      <c r="F60" s="134"/>
    </row>
    <row r="61" spans="1:6" s="52" customFormat="1" ht="15.75" customHeight="1">
      <c r="A61" s="24">
        <v>14</v>
      </c>
      <c r="B61" s="378" t="s">
        <v>13</v>
      </c>
      <c r="C61" s="378"/>
      <c r="D61" s="378"/>
      <c r="E61" s="378"/>
      <c r="F61" s="378"/>
    </row>
    <row r="62" spans="1:6" s="25" customFormat="1" ht="22.5" customHeight="1">
      <c r="A62" s="24"/>
      <c r="B62" s="372" t="s">
        <v>234</v>
      </c>
      <c r="C62" s="372"/>
      <c r="D62" s="372"/>
      <c r="E62" s="372"/>
      <c r="F62" s="372"/>
    </row>
    <row r="63" spans="1:6" s="25" customFormat="1" ht="15.75" customHeight="1" thickBot="1">
      <c r="A63" s="24"/>
      <c r="B63" s="26"/>
      <c r="C63" s="26"/>
      <c r="D63" s="26"/>
      <c r="E63" s="26"/>
      <c r="F63" s="26"/>
    </row>
    <row r="64" spans="1:8" s="25" customFormat="1" ht="15.75" customHeight="1" thickBot="1">
      <c r="A64" s="27"/>
      <c r="B64" s="31"/>
      <c r="C64" s="163"/>
      <c r="D64" s="17" t="s">
        <v>100</v>
      </c>
      <c r="E64" s="32"/>
      <c r="G64" s="138"/>
      <c r="H64" s="139"/>
    </row>
    <row r="65" spans="1:8" s="25" customFormat="1" ht="15.75" customHeight="1">
      <c r="A65" s="27"/>
      <c r="B65" s="164" t="s">
        <v>205</v>
      </c>
      <c r="C65" s="165"/>
      <c r="D65" s="161">
        <v>8807</v>
      </c>
      <c r="E65" s="32"/>
      <c r="G65" s="140"/>
      <c r="H65" s="141"/>
    </row>
    <row r="66" spans="1:8" s="25" customFormat="1" ht="15.75" customHeight="1">
      <c r="A66" s="28"/>
      <c r="B66" s="33" t="s">
        <v>22</v>
      </c>
      <c r="C66" s="166"/>
      <c r="D66" s="161">
        <v>22112</v>
      </c>
      <c r="E66" s="32"/>
      <c r="F66" s="26"/>
      <c r="G66" s="140"/>
      <c r="H66" s="141"/>
    </row>
    <row r="67" spans="1:8" s="25" customFormat="1" ht="15.75" customHeight="1" thickBot="1">
      <c r="A67" s="28"/>
      <c r="B67" s="34" t="s">
        <v>151</v>
      </c>
      <c r="C67" s="167"/>
      <c r="D67" s="162">
        <v>165</v>
      </c>
      <c r="E67" s="32"/>
      <c r="F67" s="26"/>
      <c r="G67" s="140"/>
      <c r="H67" s="141"/>
    </row>
    <row r="68" spans="1:8" s="25" customFormat="1" ht="15.75" customHeight="1">
      <c r="A68" s="24"/>
      <c r="B68" s="35"/>
      <c r="C68" s="35"/>
      <c r="D68" s="35"/>
      <c r="E68" s="35"/>
      <c r="F68" s="35"/>
      <c r="G68" s="140"/>
      <c r="H68" s="141"/>
    </row>
    <row r="69" spans="1:8" s="52" customFormat="1" ht="15.75" customHeight="1">
      <c r="A69" s="24">
        <v>15</v>
      </c>
      <c r="B69" s="367" t="s">
        <v>74</v>
      </c>
      <c r="C69" s="367"/>
      <c r="D69" s="367"/>
      <c r="E69" s="367"/>
      <c r="F69" s="367"/>
      <c r="G69" s="140"/>
      <c r="H69" s="141"/>
    </row>
    <row r="70" spans="1:8" s="25" customFormat="1" ht="35.25" customHeight="1">
      <c r="A70" s="24"/>
      <c r="B70" s="372" t="s">
        <v>258</v>
      </c>
      <c r="C70" s="372"/>
      <c r="D70" s="372"/>
      <c r="E70" s="372"/>
      <c r="F70" s="372"/>
      <c r="G70" s="45"/>
      <c r="H70" s="45"/>
    </row>
    <row r="71" spans="1:6" s="25" customFormat="1" ht="15.75" customHeight="1">
      <c r="A71" s="24"/>
      <c r="B71" s="26"/>
      <c r="C71" s="26"/>
      <c r="D71" s="26"/>
      <c r="E71" s="26"/>
      <c r="F71" s="26"/>
    </row>
    <row r="72" spans="1:6" s="52" customFormat="1" ht="15.75" customHeight="1">
      <c r="A72" s="24">
        <v>16</v>
      </c>
      <c r="B72" s="367" t="s">
        <v>14</v>
      </c>
      <c r="C72" s="367"/>
      <c r="D72" s="367"/>
      <c r="E72" s="367"/>
      <c r="F72" s="367"/>
    </row>
    <row r="73" spans="1:6" s="80" customFormat="1" ht="12.75" customHeight="1" thickBot="1">
      <c r="A73" s="79"/>
      <c r="B73" s="371"/>
      <c r="C73" s="371"/>
      <c r="D73" s="371"/>
      <c r="E73" s="371"/>
      <c r="F73" s="371"/>
    </row>
    <row r="74" spans="1:6" s="25" customFormat="1" ht="16.5" customHeight="1" thickBot="1">
      <c r="A74" s="24"/>
      <c r="B74" s="373"/>
      <c r="C74" s="376" t="s">
        <v>131</v>
      </c>
      <c r="D74" s="377"/>
      <c r="E74" s="52"/>
      <c r="F74" s="52"/>
    </row>
    <row r="75" spans="1:6" s="25" customFormat="1" ht="16.5" customHeight="1">
      <c r="A75" s="24"/>
      <c r="B75" s="374"/>
      <c r="C75" s="95">
        <v>38807</v>
      </c>
      <c r="D75" s="77">
        <v>38717</v>
      </c>
      <c r="E75" s="52"/>
      <c r="F75" s="52"/>
    </row>
    <row r="76" spans="1:6" s="25" customFormat="1" ht="16.5" customHeight="1" thickBot="1">
      <c r="A76" s="24"/>
      <c r="B76" s="375"/>
      <c r="C76" s="96" t="s">
        <v>100</v>
      </c>
      <c r="D76" s="78" t="s">
        <v>100</v>
      </c>
      <c r="E76" s="52"/>
      <c r="F76" s="52"/>
    </row>
    <row r="77" spans="1:6" s="25" customFormat="1" ht="16.5" customHeight="1">
      <c r="A77" s="24"/>
      <c r="B77" s="117" t="s">
        <v>132</v>
      </c>
      <c r="C77" s="118">
        <v>36151</v>
      </c>
      <c r="D77" s="118">
        <v>34481</v>
      </c>
      <c r="E77" s="52"/>
      <c r="F77" s="52"/>
    </row>
    <row r="78" spans="1:6" s="25" customFormat="1" ht="16.5" customHeight="1" thickBot="1">
      <c r="A78" s="24"/>
      <c r="B78" s="119" t="s">
        <v>206</v>
      </c>
      <c r="C78" s="120">
        <v>8161</v>
      </c>
      <c r="D78" s="120">
        <v>4752</v>
      </c>
      <c r="E78" s="52"/>
      <c r="F78" s="52"/>
    </row>
    <row r="79" spans="1:6" s="25" customFormat="1" ht="9" customHeight="1">
      <c r="A79" s="24"/>
      <c r="B79" s="52"/>
      <c r="C79" s="52"/>
      <c r="D79" s="52"/>
      <c r="E79" s="52"/>
      <c r="F79" s="52"/>
    </row>
    <row r="80" spans="1:6" s="25" customFormat="1" ht="37.5" customHeight="1">
      <c r="A80" s="24"/>
      <c r="B80" s="368" t="s">
        <v>236</v>
      </c>
      <c r="C80" s="368"/>
      <c r="D80" s="368"/>
      <c r="E80" s="368"/>
      <c r="F80" s="368"/>
    </row>
    <row r="81" spans="1:6" s="25" customFormat="1" ht="15" customHeight="1">
      <c r="A81" s="24"/>
      <c r="B81" s="121"/>
      <c r="C81" s="121"/>
      <c r="D81" s="121"/>
      <c r="E81" s="121"/>
      <c r="F81" s="121"/>
    </row>
    <row r="82" spans="1:6" s="52" customFormat="1" ht="15.75" customHeight="1">
      <c r="A82" s="24">
        <v>17</v>
      </c>
      <c r="B82" s="367" t="s">
        <v>15</v>
      </c>
      <c r="C82" s="367"/>
      <c r="D82" s="367"/>
      <c r="E82" s="367"/>
      <c r="F82" s="367"/>
    </row>
    <row r="83" spans="1:6" s="25" customFormat="1" ht="42" customHeight="1">
      <c r="A83" s="24"/>
      <c r="B83" s="372" t="s">
        <v>244</v>
      </c>
      <c r="C83" s="372"/>
      <c r="D83" s="372"/>
      <c r="E83" s="372"/>
      <c r="F83" s="372"/>
    </row>
    <row r="84" spans="1:6" s="25" customFormat="1" ht="15.75" customHeight="1">
      <c r="A84" s="24"/>
      <c r="B84" s="26"/>
      <c r="C84" s="26"/>
      <c r="D84" s="26"/>
      <c r="E84" s="26"/>
      <c r="F84" s="26"/>
    </row>
    <row r="85" spans="1:6" s="52" customFormat="1" ht="15.75" customHeight="1">
      <c r="A85" s="24">
        <v>18</v>
      </c>
      <c r="B85" s="367" t="s">
        <v>16</v>
      </c>
      <c r="C85" s="367"/>
      <c r="D85" s="367"/>
      <c r="E85" s="367"/>
      <c r="F85" s="367"/>
    </row>
    <row r="86" spans="1:6" s="25" customFormat="1" ht="15.75" customHeight="1">
      <c r="A86" s="24"/>
      <c r="B86" s="354" t="s">
        <v>152</v>
      </c>
      <c r="C86" s="354"/>
      <c r="D86" s="354"/>
      <c r="E86" s="354"/>
      <c r="F86" s="26"/>
    </row>
    <row r="87" spans="1:6" s="25" customFormat="1" ht="15.75" customHeight="1">
      <c r="A87" s="24"/>
      <c r="B87" s="26"/>
      <c r="C87" s="26"/>
      <c r="D87" s="26"/>
      <c r="E87" s="26"/>
      <c r="F87" s="26"/>
    </row>
    <row r="88" spans="1:6" s="52" customFormat="1" ht="15.75" customHeight="1">
      <c r="A88" s="24">
        <v>19</v>
      </c>
      <c r="B88" s="378" t="s">
        <v>17</v>
      </c>
      <c r="C88" s="378"/>
      <c r="D88" s="378"/>
      <c r="E88" s="378"/>
      <c r="F88" s="378"/>
    </row>
    <row r="89" spans="1:6" s="25" customFormat="1" ht="15.75" customHeight="1" thickBot="1">
      <c r="A89" s="24"/>
      <c r="B89" s="26"/>
      <c r="C89" s="26"/>
      <c r="D89" s="26"/>
      <c r="E89" s="26"/>
      <c r="F89" s="26"/>
    </row>
    <row r="90" spans="1:6" s="25" customFormat="1" ht="15.75" customHeight="1">
      <c r="A90" s="27"/>
      <c r="B90" s="357"/>
      <c r="C90" s="369" t="s">
        <v>61</v>
      </c>
      <c r="D90" s="365"/>
      <c r="E90" s="364" t="s">
        <v>63</v>
      </c>
      <c r="F90" s="365"/>
    </row>
    <row r="91" spans="1:6" s="25" customFormat="1" ht="15.75" customHeight="1">
      <c r="A91" s="27"/>
      <c r="B91" s="358"/>
      <c r="C91" s="355" t="s">
        <v>119</v>
      </c>
      <c r="D91" s="356"/>
      <c r="E91" s="362" t="s">
        <v>231</v>
      </c>
      <c r="F91" s="363"/>
    </row>
    <row r="92" spans="1:6" s="25" customFormat="1" ht="15.75" customHeight="1" thickBot="1">
      <c r="A92" s="27"/>
      <c r="B92" s="358"/>
      <c r="C92" s="370" t="str">
        <f>+C38</f>
        <v>ended 31 March</v>
      </c>
      <c r="D92" s="361"/>
      <c r="E92" s="360" t="str">
        <f>+C92</f>
        <v>ended 31 March</v>
      </c>
      <c r="F92" s="361"/>
    </row>
    <row r="93" spans="1:6" s="25" customFormat="1" ht="15.75" customHeight="1">
      <c r="A93" s="27"/>
      <c r="B93" s="358"/>
      <c r="C93" s="15">
        <f>+C39</f>
        <v>2006</v>
      </c>
      <c r="D93" s="16">
        <f>+D39</f>
        <v>2005</v>
      </c>
      <c r="E93" s="142">
        <f>+C93</f>
        <v>2006</v>
      </c>
      <c r="F93" s="16">
        <f>+D93</f>
        <v>2005</v>
      </c>
    </row>
    <row r="94" spans="1:6" s="25" customFormat="1" ht="15.75" customHeight="1" thickBot="1">
      <c r="A94" s="27"/>
      <c r="B94" s="359"/>
      <c r="C94" s="13" t="s">
        <v>100</v>
      </c>
      <c r="D94" s="14" t="s">
        <v>100</v>
      </c>
      <c r="E94" s="18" t="s">
        <v>100</v>
      </c>
      <c r="F94" s="14" t="s">
        <v>100</v>
      </c>
    </row>
    <row r="95" spans="1:6" s="25" customFormat="1" ht="15.75" customHeight="1">
      <c r="A95" s="28"/>
      <c r="B95" s="38"/>
      <c r="C95" s="38"/>
      <c r="D95" s="29"/>
      <c r="E95" s="39"/>
      <c r="F95" s="29"/>
    </row>
    <row r="96" spans="1:6" s="25" customFormat="1" ht="15.75" customHeight="1">
      <c r="A96" s="27"/>
      <c r="B96" s="38" t="s">
        <v>114</v>
      </c>
      <c r="C96" s="199">
        <f>-'IS'!B21</f>
        <v>1688</v>
      </c>
      <c r="D96" s="118">
        <v>244</v>
      </c>
      <c r="E96" s="213">
        <f>-'IS'!D21</f>
        <v>3059</v>
      </c>
      <c r="F96" s="203">
        <v>1148</v>
      </c>
    </row>
    <row r="97" spans="1:6" s="25" customFormat="1" ht="15.75" customHeight="1" thickBot="1">
      <c r="A97" s="27"/>
      <c r="B97" s="40"/>
      <c r="C97" s="40"/>
      <c r="D97" s="30"/>
      <c r="E97" s="41"/>
      <c r="F97" s="30"/>
    </row>
    <row r="98" spans="1:6" s="25" customFormat="1" ht="15.75" customHeight="1">
      <c r="A98" s="27"/>
      <c r="B98" s="39"/>
      <c r="C98" s="39"/>
      <c r="D98" s="39"/>
      <c r="E98" s="39"/>
      <c r="F98" s="39"/>
    </row>
    <row r="99" spans="1:6" s="25" customFormat="1" ht="31.5" customHeight="1">
      <c r="A99" s="24"/>
      <c r="B99" s="386" t="s">
        <v>136</v>
      </c>
      <c r="C99" s="386"/>
      <c r="D99" s="386"/>
      <c r="E99" s="386"/>
      <c r="F99" s="386"/>
    </row>
    <row r="100" spans="1:6" s="25" customFormat="1" ht="15.75" customHeight="1">
      <c r="A100" s="24"/>
      <c r="B100" s="26"/>
      <c r="C100" s="26"/>
      <c r="D100" s="26"/>
      <c r="E100" s="26"/>
      <c r="F100" s="26"/>
    </row>
    <row r="101" spans="1:6" s="52" customFormat="1" ht="15.75" customHeight="1">
      <c r="A101" s="24">
        <v>20</v>
      </c>
      <c r="B101" s="367" t="s">
        <v>75</v>
      </c>
      <c r="C101" s="367"/>
      <c r="D101" s="367"/>
      <c r="E101" s="367"/>
      <c r="F101" s="367"/>
    </row>
    <row r="102" spans="1:6" s="25" customFormat="1" ht="22.5" customHeight="1">
      <c r="A102" s="24"/>
      <c r="B102" s="368" t="s">
        <v>153</v>
      </c>
      <c r="C102" s="368"/>
      <c r="D102" s="368"/>
      <c r="E102" s="368"/>
      <c r="F102" s="368"/>
    </row>
    <row r="103" spans="1:6" s="25" customFormat="1" ht="15.75" customHeight="1">
      <c r="A103" s="24"/>
      <c r="B103" s="26"/>
      <c r="C103" s="26"/>
      <c r="D103" s="26"/>
      <c r="E103" s="26"/>
      <c r="F103" s="26"/>
    </row>
    <row r="104" spans="1:6" s="52" customFormat="1" ht="15.75" customHeight="1">
      <c r="A104" s="24">
        <v>21</v>
      </c>
      <c r="B104" s="367" t="s">
        <v>18</v>
      </c>
      <c r="C104" s="367"/>
      <c r="D104" s="367"/>
      <c r="E104" s="367"/>
      <c r="F104" s="367"/>
    </row>
    <row r="105" spans="1:6" s="52" customFormat="1" ht="48.75" customHeight="1">
      <c r="A105" s="24"/>
      <c r="B105" s="368" t="s">
        <v>249</v>
      </c>
      <c r="C105" s="368"/>
      <c r="D105" s="368"/>
      <c r="E105" s="368"/>
      <c r="F105" s="368"/>
    </row>
    <row r="106" spans="1:6" s="25" customFormat="1" ht="15.75" customHeight="1">
      <c r="A106" s="24"/>
      <c r="B106" s="26"/>
      <c r="C106" s="26"/>
      <c r="D106" s="26"/>
      <c r="E106" s="26"/>
      <c r="F106" s="26"/>
    </row>
    <row r="107" spans="1:6" s="52" customFormat="1" ht="19.5" customHeight="1">
      <c r="A107" s="24">
        <v>22</v>
      </c>
      <c r="B107" s="367" t="s">
        <v>76</v>
      </c>
      <c r="C107" s="367"/>
      <c r="D107" s="367"/>
      <c r="E107" s="367"/>
      <c r="F107" s="367"/>
    </row>
    <row r="108" spans="1:2" s="52" customFormat="1" ht="8.25" customHeight="1">
      <c r="A108" s="24"/>
      <c r="B108" s="53"/>
    </row>
    <row r="109" spans="1:6" s="25" customFormat="1" ht="32.25" customHeight="1">
      <c r="A109" s="123" t="s">
        <v>120</v>
      </c>
      <c r="B109" s="353" t="s">
        <v>126</v>
      </c>
      <c r="C109" s="353"/>
      <c r="D109" s="353"/>
      <c r="E109" s="353"/>
      <c r="F109" s="353"/>
    </row>
    <row r="110" spans="1:6" s="25" customFormat="1" ht="10.5" customHeight="1">
      <c r="A110" s="122"/>
      <c r="B110" s="242"/>
      <c r="C110" s="244"/>
      <c r="D110" s="244"/>
      <c r="E110" s="244"/>
      <c r="F110" s="242"/>
    </row>
    <row r="111" spans="1:6" s="25" customFormat="1" ht="32.25" customHeight="1">
      <c r="A111" s="123" t="s">
        <v>121</v>
      </c>
      <c r="B111" s="353" t="s">
        <v>124</v>
      </c>
      <c r="C111" s="353"/>
      <c r="D111" s="353"/>
      <c r="E111" s="353"/>
      <c r="F111" s="353"/>
    </row>
    <row r="112" spans="1:6" s="25" customFormat="1" ht="8.25" customHeight="1">
      <c r="A112" s="122"/>
      <c r="B112" s="43"/>
      <c r="C112" s="44"/>
      <c r="D112" s="44"/>
      <c r="E112" s="44"/>
      <c r="F112" s="43"/>
    </row>
    <row r="113" spans="1:6" s="25" customFormat="1" ht="69" customHeight="1">
      <c r="A113" s="123" t="s">
        <v>122</v>
      </c>
      <c r="B113" s="368" t="s">
        <v>251</v>
      </c>
      <c r="C113" s="368"/>
      <c r="D113" s="368"/>
      <c r="E113" s="368"/>
      <c r="F113" s="368"/>
    </row>
    <row r="114" spans="1:6" s="25" customFormat="1" ht="21.75" customHeight="1">
      <c r="A114" s="159" t="s">
        <v>123</v>
      </c>
      <c r="B114" s="366" t="s">
        <v>238</v>
      </c>
      <c r="C114" s="366"/>
      <c r="D114" s="366"/>
      <c r="E114" s="366"/>
      <c r="F114" s="366"/>
    </row>
    <row r="115" spans="1:6" s="25" customFormat="1" ht="21" customHeight="1">
      <c r="A115" s="123"/>
      <c r="B115" s="245" t="s">
        <v>239</v>
      </c>
      <c r="C115" s="245"/>
      <c r="D115" s="245"/>
      <c r="E115" s="245"/>
      <c r="F115" s="245"/>
    </row>
    <row r="116" spans="1:6" s="25" customFormat="1" ht="18.75" customHeight="1">
      <c r="A116" s="123"/>
      <c r="B116" s="245" t="s">
        <v>240</v>
      </c>
      <c r="C116" s="233"/>
      <c r="D116" s="245"/>
      <c r="E116" s="245"/>
      <c r="F116" s="245"/>
    </row>
    <row r="117" spans="1:6" s="25" customFormat="1" ht="16.5" customHeight="1">
      <c r="A117" s="123"/>
      <c r="B117" s="246" t="s">
        <v>259</v>
      </c>
      <c r="C117" s="246"/>
      <c r="D117" s="246"/>
      <c r="E117" s="246"/>
      <c r="F117" s="246"/>
    </row>
    <row r="118" spans="1:6" s="25" customFormat="1" ht="16.5" customHeight="1">
      <c r="A118" s="123"/>
      <c r="B118" s="158"/>
      <c r="C118" s="158"/>
      <c r="D118" s="158"/>
      <c r="E118" s="158"/>
      <c r="F118" s="158"/>
    </row>
    <row r="119" spans="1:7" s="25" customFormat="1" ht="27" customHeight="1">
      <c r="A119" s="123" t="s">
        <v>123</v>
      </c>
      <c r="B119" s="353" t="s">
        <v>157</v>
      </c>
      <c r="C119" s="353"/>
      <c r="D119" s="353"/>
      <c r="E119" s="353"/>
      <c r="F119" s="353"/>
      <c r="G119" s="121"/>
    </row>
    <row r="120" spans="1:7" s="25" customFormat="1" ht="16.5" customHeight="1">
      <c r="A120" s="123"/>
      <c r="B120" s="353" t="s">
        <v>200</v>
      </c>
      <c r="C120" s="353"/>
      <c r="D120" s="353"/>
      <c r="E120" s="353"/>
      <c r="F120" s="353"/>
      <c r="G120" s="121"/>
    </row>
    <row r="121" spans="1:7" s="25" customFormat="1" ht="17.25" customHeight="1">
      <c r="A121" s="123"/>
      <c r="B121" s="353" t="s">
        <v>199</v>
      </c>
      <c r="C121" s="353"/>
      <c r="D121" s="243"/>
      <c r="E121" s="243"/>
      <c r="F121" s="243"/>
      <c r="G121" s="121"/>
    </row>
    <row r="122" spans="1:7" s="25" customFormat="1" ht="16.5" customHeight="1">
      <c r="A122" s="123"/>
      <c r="B122" s="353" t="s">
        <v>213</v>
      </c>
      <c r="C122" s="353"/>
      <c r="D122" s="353"/>
      <c r="E122" s="353"/>
      <c r="F122" s="353"/>
      <c r="G122" s="121"/>
    </row>
    <row r="123" spans="1:7" s="25" customFormat="1" ht="20.25" customHeight="1">
      <c r="A123" s="123"/>
      <c r="B123" s="353" t="s">
        <v>208</v>
      </c>
      <c r="C123" s="353"/>
      <c r="D123" s="353"/>
      <c r="E123" s="353"/>
      <c r="F123" s="353"/>
      <c r="G123" s="121"/>
    </row>
    <row r="124" spans="1:7" s="25" customFormat="1" ht="20.25" customHeight="1">
      <c r="A124" s="123"/>
      <c r="B124" s="353" t="s">
        <v>158</v>
      </c>
      <c r="C124" s="353"/>
      <c r="D124" s="353"/>
      <c r="E124" s="353"/>
      <c r="F124" s="353"/>
      <c r="G124" s="121"/>
    </row>
    <row r="125" spans="1:7" s="25" customFormat="1" ht="18.75" customHeight="1">
      <c r="A125" s="123"/>
      <c r="B125" s="353" t="s">
        <v>214</v>
      </c>
      <c r="C125" s="353"/>
      <c r="D125" s="353"/>
      <c r="E125" s="353"/>
      <c r="F125" s="353"/>
      <c r="G125" s="121"/>
    </row>
    <row r="126" spans="1:7" s="25" customFormat="1" ht="19.5" customHeight="1">
      <c r="A126" s="123"/>
      <c r="B126" s="353" t="s">
        <v>209</v>
      </c>
      <c r="C126" s="353"/>
      <c r="D126" s="353"/>
      <c r="E126" s="353"/>
      <c r="F126" s="353"/>
      <c r="G126" s="121"/>
    </row>
    <row r="127" spans="1:7" s="25" customFormat="1" ht="19.5" customHeight="1">
      <c r="A127" s="123"/>
      <c r="B127" s="353" t="s">
        <v>201</v>
      </c>
      <c r="C127" s="353"/>
      <c r="D127" s="353"/>
      <c r="E127" s="353"/>
      <c r="F127" s="353"/>
      <c r="G127" s="121"/>
    </row>
    <row r="128" spans="1:7" s="25" customFormat="1" ht="20.25" customHeight="1">
      <c r="A128" s="123"/>
      <c r="B128" s="353" t="s">
        <v>202</v>
      </c>
      <c r="C128" s="353"/>
      <c r="D128" s="353"/>
      <c r="E128" s="353"/>
      <c r="F128" s="353"/>
      <c r="G128" s="121"/>
    </row>
    <row r="129" spans="1:7" s="25" customFormat="1" ht="20.25" customHeight="1">
      <c r="A129" s="123"/>
      <c r="B129" s="353" t="s">
        <v>215</v>
      </c>
      <c r="C129" s="353"/>
      <c r="D129" s="353"/>
      <c r="E129" s="353"/>
      <c r="F129" s="353"/>
      <c r="G129" s="121"/>
    </row>
    <row r="130" spans="1:7" s="25" customFormat="1" ht="20.25" customHeight="1">
      <c r="A130" s="123"/>
      <c r="B130" s="353" t="s">
        <v>203</v>
      </c>
      <c r="C130" s="353"/>
      <c r="D130" s="353"/>
      <c r="E130" s="353"/>
      <c r="F130" s="353"/>
      <c r="G130" s="121"/>
    </row>
    <row r="131" spans="1:7" s="25" customFormat="1" ht="21.75" customHeight="1">
      <c r="A131" s="123"/>
      <c r="B131" s="353" t="s">
        <v>204</v>
      </c>
      <c r="C131" s="353"/>
      <c r="D131" s="353"/>
      <c r="E131" s="353"/>
      <c r="F131" s="353"/>
      <c r="G131" s="121"/>
    </row>
    <row r="132" spans="1:7" s="25" customFormat="1" ht="20.25" customHeight="1">
      <c r="A132" s="123"/>
      <c r="B132" s="353" t="s">
        <v>215</v>
      </c>
      <c r="C132" s="353"/>
      <c r="D132" s="353"/>
      <c r="E132" s="353"/>
      <c r="F132" s="353"/>
      <c r="G132" s="121"/>
    </row>
    <row r="133" spans="1:7" s="25" customFormat="1" ht="15.75" customHeight="1">
      <c r="A133" s="123"/>
      <c r="B133" s="243"/>
      <c r="C133" s="243"/>
      <c r="D133" s="243"/>
      <c r="E133" s="243"/>
      <c r="F133" s="243"/>
      <c r="G133" s="121"/>
    </row>
    <row r="134" spans="1:7" s="25" customFormat="1" ht="24.75" customHeight="1">
      <c r="A134" s="123" t="s">
        <v>159</v>
      </c>
      <c r="B134" s="353" t="s">
        <v>160</v>
      </c>
      <c r="C134" s="353"/>
      <c r="D134" s="353"/>
      <c r="E134" s="353"/>
      <c r="F134" s="353"/>
      <c r="G134" s="121"/>
    </row>
    <row r="135" spans="1:7" s="25" customFormat="1" ht="14.25" customHeight="1">
      <c r="A135" s="123"/>
      <c r="B135" s="246" t="s">
        <v>191</v>
      </c>
      <c r="C135" s="247"/>
      <c r="D135" s="247"/>
      <c r="E135" s="248"/>
      <c r="F135" s="248"/>
      <c r="G135" s="121"/>
    </row>
    <row r="136" spans="1:7" s="25" customFormat="1" ht="21" customHeight="1">
      <c r="A136" s="123"/>
      <c r="B136" s="249" t="s">
        <v>192</v>
      </c>
      <c r="C136" s="247"/>
      <c r="D136" s="247"/>
      <c r="E136" s="248"/>
      <c r="F136" s="248"/>
      <c r="G136" s="121"/>
    </row>
    <row r="137" spans="1:7" s="25" customFormat="1" ht="19.5" customHeight="1">
      <c r="A137" s="123"/>
      <c r="B137" s="249" t="s">
        <v>216</v>
      </c>
      <c r="C137" s="247"/>
      <c r="D137" s="247"/>
      <c r="E137" s="248"/>
      <c r="F137" s="248"/>
      <c r="G137" s="121"/>
    </row>
    <row r="138" spans="1:7" s="25" customFormat="1" ht="16.5" customHeight="1">
      <c r="A138" s="123"/>
      <c r="B138" s="249" t="s">
        <v>210</v>
      </c>
      <c r="C138" s="247"/>
      <c r="D138" s="247"/>
      <c r="E138" s="248"/>
      <c r="F138" s="248"/>
      <c r="G138" s="121"/>
    </row>
    <row r="139" spans="1:7" s="25" customFormat="1" ht="16.5" customHeight="1">
      <c r="A139" s="123"/>
      <c r="B139" s="249"/>
      <c r="C139" s="247"/>
      <c r="D139" s="247"/>
      <c r="E139" s="248"/>
      <c r="F139" s="248"/>
      <c r="G139" s="121"/>
    </row>
    <row r="140" spans="1:7" s="25" customFormat="1" ht="16.5" customHeight="1">
      <c r="A140" s="123"/>
      <c r="B140" s="246" t="s">
        <v>193</v>
      </c>
      <c r="C140" s="247"/>
      <c r="D140" s="247"/>
      <c r="E140" s="248"/>
      <c r="F140" s="248"/>
      <c r="G140" s="121"/>
    </row>
    <row r="141" spans="1:7" s="25" customFormat="1" ht="17.25" customHeight="1">
      <c r="A141" s="123"/>
      <c r="B141" s="249" t="s">
        <v>194</v>
      </c>
      <c r="C141" s="247"/>
      <c r="D141" s="247"/>
      <c r="E141" s="248"/>
      <c r="F141" s="248"/>
      <c r="G141" s="121"/>
    </row>
    <row r="142" spans="1:7" s="25" customFormat="1" ht="19.5" customHeight="1">
      <c r="A142" s="123"/>
      <c r="B142" s="250" t="s">
        <v>217</v>
      </c>
      <c r="C142" s="247"/>
      <c r="D142" s="247"/>
      <c r="E142" s="248"/>
      <c r="F142" s="248"/>
      <c r="G142" s="121"/>
    </row>
    <row r="143" spans="1:7" s="25" customFormat="1" ht="20.25" customHeight="1">
      <c r="A143" s="123"/>
      <c r="B143" s="250" t="s">
        <v>211</v>
      </c>
      <c r="C143" s="247"/>
      <c r="D143" s="247"/>
      <c r="E143" s="248"/>
      <c r="F143" s="248"/>
      <c r="G143" s="121"/>
    </row>
    <row r="144" spans="1:7" s="25" customFormat="1" ht="17.25" customHeight="1">
      <c r="A144" s="123"/>
      <c r="B144" s="250" t="s">
        <v>212</v>
      </c>
      <c r="C144" s="247"/>
      <c r="D144" s="247"/>
      <c r="E144" s="248"/>
      <c r="F144" s="248"/>
      <c r="G144" s="121"/>
    </row>
    <row r="145" spans="1:7" s="25" customFormat="1" ht="24.75" customHeight="1">
      <c r="A145" s="123"/>
      <c r="B145" s="246" t="s">
        <v>195</v>
      </c>
      <c r="C145" s="247"/>
      <c r="D145" s="247"/>
      <c r="E145" s="248"/>
      <c r="F145" s="248"/>
      <c r="G145" s="121"/>
    </row>
    <row r="146" spans="1:7" s="25" customFormat="1" ht="19.5" customHeight="1">
      <c r="A146" s="123"/>
      <c r="B146" s="249" t="s">
        <v>196</v>
      </c>
      <c r="C146" s="247"/>
      <c r="D146" s="247"/>
      <c r="E146" s="248"/>
      <c r="F146" s="248"/>
      <c r="G146" s="121"/>
    </row>
    <row r="147" spans="1:7" s="25" customFormat="1" ht="16.5" customHeight="1">
      <c r="A147" s="123"/>
      <c r="B147" s="353" t="s">
        <v>215</v>
      </c>
      <c r="C147" s="353"/>
      <c r="D147" s="353"/>
      <c r="E147" s="353"/>
      <c r="F147" s="353"/>
      <c r="G147" s="121"/>
    </row>
    <row r="148" spans="1:7" s="25" customFormat="1" ht="17.25" customHeight="1">
      <c r="A148" s="123"/>
      <c r="B148" s="246"/>
      <c r="C148" s="247"/>
      <c r="D148" s="247"/>
      <c r="E148" s="247"/>
      <c r="F148" s="247"/>
      <c r="G148" s="121"/>
    </row>
    <row r="149" spans="1:7" s="25" customFormat="1" ht="18.75" customHeight="1">
      <c r="A149" s="123" t="s">
        <v>218</v>
      </c>
      <c r="B149" s="246" t="s">
        <v>197</v>
      </c>
      <c r="C149" s="247"/>
      <c r="D149" s="247"/>
      <c r="E149" s="248"/>
      <c r="F149" s="248"/>
      <c r="G149" s="121"/>
    </row>
    <row r="150" spans="1:7" s="25" customFormat="1" ht="18.75" customHeight="1">
      <c r="A150" s="123"/>
      <c r="B150" s="246" t="s">
        <v>198</v>
      </c>
      <c r="C150" s="247"/>
      <c r="D150" s="247"/>
      <c r="E150" s="248"/>
      <c r="F150" s="248"/>
      <c r="G150" s="121"/>
    </row>
    <row r="151" spans="1:7" s="25" customFormat="1" ht="17.25" customHeight="1">
      <c r="A151" s="123"/>
      <c r="B151" s="246" t="s">
        <v>237</v>
      </c>
      <c r="C151" s="247"/>
      <c r="D151" s="247"/>
      <c r="E151" s="248"/>
      <c r="F151" s="248"/>
      <c r="G151" s="121"/>
    </row>
    <row r="152" spans="1:6" s="25" customFormat="1" ht="15.75" customHeight="1">
      <c r="A152" s="24"/>
      <c r="B152" s="26"/>
      <c r="C152" s="42"/>
      <c r="D152" s="42"/>
      <c r="E152" s="42"/>
      <c r="F152" s="26"/>
    </row>
    <row r="153" spans="1:6" s="25" customFormat="1" ht="15.75" customHeight="1">
      <c r="A153" s="160" t="s">
        <v>241</v>
      </c>
      <c r="B153" s="191" t="s">
        <v>256</v>
      </c>
      <c r="C153" s="42"/>
      <c r="D153" s="42"/>
      <c r="E153" s="42"/>
      <c r="F153" s="26"/>
    </row>
    <row r="154" spans="1:6" s="25" customFormat="1" ht="15.75" customHeight="1">
      <c r="A154" s="24"/>
      <c r="B154" s="242" t="s">
        <v>250</v>
      </c>
      <c r="C154" s="44"/>
      <c r="D154" s="44"/>
      <c r="E154" s="44"/>
      <c r="F154" s="43"/>
    </row>
    <row r="155" spans="1:6" s="25" customFormat="1" ht="15.75" customHeight="1">
      <c r="A155" s="24"/>
      <c r="B155" s="242" t="s">
        <v>257</v>
      </c>
      <c r="C155" s="44"/>
      <c r="D155" s="44"/>
      <c r="E155" s="44"/>
      <c r="F155" s="43"/>
    </row>
    <row r="156" spans="1:6" s="25" customFormat="1" ht="15.75" customHeight="1">
      <c r="A156" s="24"/>
      <c r="B156" s="26"/>
      <c r="C156" s="42"/>
      <c r="D156" s="42"/>
      <c r="E156" s="42"/>
      <c r="F156" s="26"/>
    </row>
    <row r="157" spans="1:6" s="52" customFormat="1" ht="20.25" customHeight="1">
      <c r="A157" s="24">
        <v>23</v>
      </c>
      <c r="B157" s="385" t="s">
        <v>77</v>
      </c>
      <c r="C157" s="385"/>
      <c r="D157" s="385"/>
      <c r="E157" s="385"/>
      <c r="F157" s="385"/>
    </row>
    <row r="158" spans="1:6" s="25" customFormat="1" ht="20.25" customHeight="1">
      <c r="A158" s="24"/>
      <c r="B158" s="383" t="s">
        <v>226</v>
      </c>
      <c r="C158" s="383"/>
      <c r="D158" s="383"/>
      <c r="E158" s="383"/>
      <c r="F158" s="383"/>
    </row>
    <row r="159" spans="1:6" s="25" customFormat="1" ht="15.75" customHeight="1" thickBot="1">
      <c r="A159" s="24"/>
      <c r="B159" s="191"/>
      <c r="C159" s="191"/>
      <c r="D159" s="191"/>
      <c r="E159" s="191"/>
      <c r="F159" s="191"/>
    </row>
    <row r="160" spans="1:7" s="25" customFormat="1" ht="19.5" customHeight="1">
      <c r="A160" s="27"/>
      <c r="B160" s="387"/>
      <c r="C160" s="81"/>
      <c r="D160" s="83" t="s">
        <v>113</v>
      </c>
      <c r="E160" s="233"/>
      <c r="F160" s="192"/>
      <c r="G160" s="45"/>
    </row>
    <row r="161" spans="1:7" s="25" customFormat="1" ht="15.75" customHeight="1" thickBot="1">
      <c r="A161" s="27"/>
      <c r="B161" s="388"/>
      <c r="C161" s="82"/>
      <c r="D161" s="84" t="s">
        <v>100</v>
      </c>
      <c r="E161" s="233"/>
      <c r="F161" s="192"/>
      <c r="G161" s="45"/>
    </row>
    <row r="162" spans="1:7" s="25" customFormat="1" ht="15.75" customHeight="1">
      <c r="A162" s="28"/>
      <c r="B162" s="234" t="s">
        <v>68</v>
      </c>
      <c r="C162" s="235"/>
      <c r="D162" s="210">
        <v>25002.922</v>
      </c>
      <c r="E162" s="236"/>
      <c r="F162" s="192"/>
      <c r="G162" s="45"/>
    </row>
    <row r="163" spans="1:7" s="25" customFormat="1" ht="15.75" customHeight="1">
      <c r="A163" s="28"/>
      <c r="B163" s="237"/>
      <c r="C163" s="238"/>
      <c r="D163" s="211"/>
      <c r="E163" s="236"/>
      <c r="F163" s="192"/>
      <c r="G163" s="45"/>
    </row>
    <row r="164" spans="1:7" s="25" customFormat="1" ht="15.75" customHeight="1">
      <c r="A164" s="28"/>
      <c r="B164" s="196" t="s">
        <v>69</v>
      </c>
      <c r="C164" s="238"/>
      <c r="D164" s="211">
        <v>23684</v>
      </c>
      <c r="E164" s="236"/>
      <c r="F164" s="192"/>
      <c r="G164" s="45"/>
    </row>
    <row r="165" spans="1:7" s="25" customFormat="1" ht="15.75" customHeight="1" thickBot="1">
      <c r="A165" s="28"/>
      <c r="B165" s="196"/>
      <c r="C165" s="239"/>
      <c r="D165" s="211"/>
      <c r="E165" s="236"/>
      <c r="F165" s="192"/>
      <c r="G165" s="45"/>
    </row>
    <row r="166" spans="1:7" s="25" customFormat="1" ht="15.75" customHeight="1" thickBot="1">
      <c r="A166" s="28"/>
      <c r="B166" s="240" t="s">
        <v>130</v>
      </c>
      <c r="C166" s="241"/>
      <c r="D166" s="212">
        <f>SUM(D162:D164)</f>
        <v>48686.922</v>
      </c>
      <c r="E166" s="236"/>
      <c r="F166" s="192"/>
      <c r="G166" s="45"/>
    </row>
    <row r="167" spans="1:6" s="25" customFormat="1" ht="15.75" customHeight="1">
      <c r="A167" s="24"/>
      <c r="B167" s="26"/>
      <c r="C167" s="26"/>
      <c r="D167" s="26"/>
      <c r="E167" s="26"/>
      <c r="F167" s="26"/>
    </row>
    <row r="168" spans="1:6" s="52" customFormat="1" ht="15.75" customHeight="1">
      <c r="A168" s="24">
        <v>24</v>
      </c>
      <c r="B168" s="384" t="s">
        <v>1</v>
      </c>
      <c r="C168" s="384"/>
      <c r="D168" s="384"/>
      <c r="E168" s="384"/>
      <c r="F168" s="384"/>
    </row>
    <row r="169" spans="1:6" s="52" customFormat="1" ht="15.75" customHeight="1">
      <c r="A169" s="24"/>
      <c r="B169" s="229" t="s">
        <v>166</v>
      </c>
      <c r="C169" s="127"/>
      <c r="D169" s="127"/>
      <c r="E169" s="127"/>
      <c r="F169" s="127"/>
    </row>
    <row r="170" spans="1:6" s="52" customFormat="1" ht="15.75" customHeight="1">
      <c r="A170" s="24"/>
      <c r="B170" s="229" t="s">
        <v>242</v>
      </c>
      <c r="C170" s="127"/>
      <c r="D170" s="127"/>
      <c r="E170" s="127"/>
      <c r="F170" s="127"/>
    </row>
    <row r="171" spans="1:6" s="52" customFormat="1" ht="15.75" customHeight="1">
      <c r="A171" s="24"/>
      <c r="B171" s="229" t="s">
        <v>243</v>
      </c>
      <c r="C171" s="127"/>
      <c r="D171" s="127"/>
      <c r="E171" s="127"/>
      <c r="F171" s="127"/>
    </row>
    <row r="172" spans="1:6" s="52" customFormat="1" ht="15.75" customHeight="1">
      <c r="A172" s="24"/>
      <c r="B172" s="229"/>
      <c r="C172" s="127"/>
      <c r="D172" s="127"/>
      <c r="E172" s="127"/>
      <c r="F172" s="127"/>
    </row>
    <row r="173" spans="1:6" s="52" customFormat="1" ht="15.75" customHeight="1">
      <c r="A173" s="24"/>
      <c r="B173" s="230" t="s">
        <v>255</v>
      </c>
      <c r="C173" s="127"/>
      <c r="D173" s="127"/>
      <c r="E173" s="127"/>
      <c r="F173" s="127"/>
    </row>
    <row r="174" spans="1:6" s="52" customFormat="1" ht="15.75" customHeight="1">
      <c r="A174" s="24"/>
      <c r="B174" s="229" t="s">
        <v>167</v>
      </c>
      <c r="C174" s="127"/>
      <c r="D174" s="127"/>
      <c r="E174" s="127"/>
      <c r="F174" s="127"/>
    </row>
    <row r="175" spans="1:6" s="52" customFormat="1" ht="15.75" customHeight="1">
      <c r="A175" s="24"/>
      <c r="B175" s="229" t="s">
        <v>168</v>
      </c>
      <c r="C175" s="127"/>
      <c r="D175" s="127"/>
      <c r="E175" s="127"/>
      <c r="F175" s="127"/>
    </row>
    <row r="176" spans="1:6" s="52" customFormat="1" ht="15.75" customHeight="1">
      <c r="A176" s="24"/>
      <c r="B176" s="229"/>
      <c r="C176" s="127"/>
      <c r="D176" s="127"/>
      <c r="E176" s="127"/>
      <c r="F176" s="127"/>
    </row>
    <row r="177" spans="1:6" s="52" customFormat="1" ht="15.75" customHeight="1">
      <c r="A177" s="24"/>
      <c r="B177" s="229"/>
      <c r="C177" s="143"/>
      <c r="D177" s="143" t="s">
        <v>169</v>
      </c>
      <c r="E177" s="143" t="s">
        <v>170</v>
      </c>
      <c r="F177" s="127"/>
    </row>
    <row r="178" spans="1:6" s="52" customFormat="1" ht="15.75" customHeight="1">
      <c r="A178" s="24"/>
      <c r="B178" s="229"/>
      <c r="C178" s="168" t="s">
        <v>171</v>
      </c>
      <c r="D178" s="144" t="s">
        <v>172</v>
      </c>
      <c r="E178" s="144" t="s">
        <v>173</v>
      </c>
      <c r="F178" s="127"/>
    </row>
    <row r="179" spans="1:6" s="52" customFormat="1" ht="15.75" customHeight="1">
      <c r="A179" s="24"/>
      <c r="B179" s="231"/>
      <c r="C179" s="128"/>
      <c r="D179" s="209" t="s">
        <v>174</v>
      </c>
      <c r="E179" s="143" t="s">
        <v>175</v>
      </c>
      <c r="F179" s="127"/>
    </row>
    <row r="180" spans="1:6" s="52" customFormat="1" ht="15.75" customHeight="1">
      <c r="A180" s="24"/>
      <c r="B180" s="229" t="s">
        <v>176</v>
      </c>
      <c r="C180" s="128"/>
      <c r="D180" s="127"/>
      <c r="E180" s="127"/>
      <c r="F180" s="127"/>
    </row>
    <row r="181" spans="1:6" s="52" customFormat="1" ht="15.75" customHeight="1">
      <c r="A181" s="24"/>
      <c r="B181" s="232" t="s">
        <v>177</v>
      </c>
      <c r="C181" s="129" t="s">
        <v>178</v>
      </c>
      <c r="D181" s="208">
        <v>18590</v>
      </c>
      <c r="E181" s="130">
        <v>68064</v>
      </c>
      <c r="F181" s="127"/>
    </row>
    <row r="182" spans="1:6" s="52" customFormat="1" ht="9.75" customHeight="1">
      <c r="A182" s="24"/>
      <c r="B182" s="127"/>
      <c r="C182" s="127"/>
      <c r="D182" s="127"/>
      <c r="E182" s="127"/>
      <c r="F182" s="127"/>
    </row>
    <row r="183" spans="1:6" s="52" customFormat="1" ht="15.75" customHeight="1">
      <c r="A183" s="24"/>
      <c r="B183" s="229" t="s">
        <v>179</v>
      </c>
      <c r="C183" s="229"/>
      <c r="D183" s="229"/>
      <c r="E183" s="229"/>
      <c r="F183" s="229"/>
    </row>
    <row r="184" spans="1:6" s="52" customFormat="1" ht="15.75" customHeight="1">
      <c r="A184" s="24"/>
      <c r="B184" s="229" t="s">
        <v>180</v>
      </c>
      <c r="C184" s="229"/>
      <c r="D184" s="229"/>
      <c r="E184" s="229"/>
      <c r="F184" s="229"/>
    </row>
    <row r="185" spans="1:6" s="52" customFormat="1" ht="15.75" customHeight="1">
      <c r="A185" s="24"/>
      <c r="B185" s="229" t="s">
        <v>181</v>
      </c>
      <c r="C185" s="229"/>
      <c r="D185" s="229"/>
      <c r="E185" s="229"/>
      <c r="F185" s="229"/>
    </row>
    <row r="186" spans="1:6" s="52" customFormat="1" ht="10.5" customHeight="1">
      <c r="A186" s="24"/>
      <c r="B186" s="229"/>
      <c r="C186" s="229"/>
      <c r="D186" s="229"/>
      <c r="E186" s="229"/>
      <c r="F186" s="229"/>
    </row>
    <row r="187" spans="1:6" s="52" customFormat="1" ht="15.75" customHeight="1">
      <c r="A187" s="24"/>
      <c r="B187" s="229" t="s">
        <v>182</v>
      </c>
      <c r="C187" s="229"/>
      <c r="D187" s="229"/>
      <c r="E187" s="229"/>
      <c r="F187" s="229"/>
    </row>
    <row r="188" spans="1:6" s="52" customFormat="1" ht="15.75" customHeight="1">
      <c r="A188" s="24"/>
      <c r="B188" s="229" t="s">
        <v>183</v>
      </c>
      <c r="C188" s="229"/>
      <c r="D188" s="229"/>
      <c r="E188" s="229"/>
      <c r="F188" s="229"/>
    </row>
    <row r="189" spans="1:6" s="52" customFormat="1" ht="9" customHeight="1">
      <c r="A189" s="24"/>
      <c r="B189" s="229"/>
      <c r="C189" s="229"/>
      <c r="D189" s="229"/>
      <c r="E189" s="229"/>
      <c r="F189" s="229"/>
    </row>
    <row r="190" spans="1:6" s="52" customFormat="1" ht="15.75" customHeight="1">
      <c r="A190" s="24"/>
      <c r="B190" s="229" t="s">
        <v>184</v>
      </c>
      <c r="C190" s="229"/>
      <c r="D190" s="229"/>
      <c r="E190" s="229"/>
      <c r="F190" s="229"/>
    </row>
    <row r="191" spans="1:6" s="52" customFormat="1" ht="15.75" customHeight="1">
      <c r="A191" s="24"/>
      <c r="B191" s="229" t="s">
        <v>185</v>
      </c>
      <c r="C191" s="229"/>
      <c r="D191" s="229"/>
      <c r="E191" s="229"/>
      <c r="F191" s="229"/>
    </row>
    <row r="192" spans="1:6" s="52" customFormat="1" ht="8.25" customHeight="1">
      <c r="A192" s="24"/>
      <c r="B192" s="229"/>
      <c r="C192" s="229"/>
      <c r="D192" s="229"/>
      <c r="E192" s="229"/>
      <c r="F192" s="229"/>
    </row>
    <row r="193" spans="1:6" s="25" customFormat="1" ht="18" customHeight="1">
      <c r="A193" s="24"/>
      <c r="B193" s="229" t="s">
        <v>186</v>
      </c>
      <c r="C193" s="229"/>
      <c r="D193" s="229"/>
      <c r="E193" s="229"/>
      <c r="F193" s="229"/>
    </row>
    <row r="194" spans="1:6" s="25" customFormat="1" ht="15.75" customHeight="1">
      <c r="A194" s="24"/>
      <c r="B194" s="229" t="s">
        <v>187</v>
      </c>
      <c r="C194" s="229"/>
      <c r="D194" s="229"/>
      <c r="E194" s="229"/>
      <c r="F194" s="229"/>
    </row>
    <row r="195" spans="1:6" s="25" customFormat="1" ht="9" customHeight="1">
      <c r="A195" s="24"/>
      <c r="B195" s="229"/>
      <c r="C195" s="229"/>
      <c r="D195" s="229"/>
      <c r="E195" s="229"/>
      <c r="F195" s="229"/>
    </row>
    <row r="196" spans="1:6" s="52" customFormat="1" ht="15.75" customHeight="1">
      <c r="A196" s="24">
        <v>25</v>
      </c>
      <c r="B196" s="384" t="s">
        <v>19</v>
      </c>
      <c r="C196" s="384"/>
      <c r="D196" s="384"/>
      <c r="E196" s="384"/>
      <c r="F196" s="384"/>
    </row>
    <row r="197" spans="1:6" s="25" customFormat="1" ht="23.25" customHeight="1">
      <c r="A197" s="24"/>
      <c r="B197" s="383" t="s">
        <v>190</v>
      </c>
      <c r="C197" s="383"/>
      <c r="D197" s="383"/>
      <c r="E197" s="383"/>
      <c r="F197" s="383"/>
    </row>
    <row r="198" spans="1:6" s="25" customFormat="1" ht="15.75" customHeight="1">
      <c r="A198" s="24"/>
      <c r="B198" s="191"/>
      <c r="C198" s="191"/>
      <c r="D198" s="191"/>
      <c r="E198" s="191"/>
      <c r="F198" s="191"/>
    </row>
    <row r="199" spans="1:6" s="52" customFormat="1" ht="15.75" customHeight="1">
      <c r="A199" s="24">
        <v>26</v>
      </c>
      <c r="B199" s="384" t="s">
        <v>78</v>
      </c>
      <c r="C199" s="384"/>
      <c r="D199" s="384"/>
      <c r="E199" s="384"/>
      <c r="F199" s="384"/>
    </row>
    <row r="200" spans="1:6" s="25" customFormat="1" ht="30" customHeight="1">
      <c r="A200" s="24"/>
      <c r="B200" s="383" t="s">
        <v>154</v>
      </c>
      <c r="C200" s="383"/>
      <c r="D200" s="383"/>
      <c r="E200" s="383"/>
      <c r="F200" s="383"/>
    </row>
    <row r="201" spans="1:6" s="25" customFormat="1" ht="15.75" customHeight="1">
      <c r="A201" s="24"/>
      <c r="B201" s="191"/>
      <c r="C201" s="191"/>
      <c r="D201" s="191"/>
      <c r="E201" s="191"/>
      <c r="F201" s="191"/>
    </row>
    <row r="202" spans="1:6" s="52" customFormat="1" ht="15.75" customHeight="1">
      <c r="A202" s="24">
        <v>27</v>
      </c>
      <c r="B202" s="384" t="s">
        <v>79</v>
      </c>
      <c r="C202" s="384"/>
      <c r="D202" s="384"/>
      <c r="E202" s="384"/>
      <c r="F202" s="384"/>
    </row>
    <row r="203" spans="1:6" s="25" customFormat="1" ht="15.75" customHeight="1" thickBot="1">
      <c r="A203" s="24"/>
      <c r="B203" s="191"/>
      <c r="C203" s="26"/>
      <c r="D203" s="26"/>
      <c r="E203" s="26"/>
      <c r="F203" s="26"/>
    </row>
    <row r="204" spans="1:6" s="25" customFormat="1" ht="15.75" customHeight="1">
      <c r="A204" s="27"/>
      <c r="B204" s="387"/>
      <c r="C204" s="369" t="s">
        <v>61</v>
      </c>
      <c r="D204" s="365"/>
      <c r="E204" s="369" t="s">
        <v>63</v>
      </c>
      <c r="F204" s="365"/>
    </row>
    <row r="205" spans="1:6" s="25" customFormat="1" ht="15.75" customHeight="1">
      <c r="A205" s="389"/>
      <c r="B205" s="392"/>
      <c r="C205" s="355" t="s">
        <v>119</v>
      </c>
      <c r="D205" s="356"/>
      <c r="E205" s="355" t="s">
        <v>231</v>
      </c>
      <c r="F205" s="356"/>
    </row>
    <row r="206" spans="1:6" s="25" customFormat="1" ht="15.75" customHeight="1" thickBot="1">
      <c r="A206" s="389"/>
      <c r="B206" s="392"/>
      <c r="C206" s="390" t="str">
        <f>+C38</f>
        <v>ended 31 March</v>
      </c>
      <c r="D206" s="391"/>
      <c r="E206" s="390" t="str">
        <f>+C206</f>
        <v>ended 31 March</v>
      </c>
      <c r="F206" s="391"/>
    </row>
    <row r="207" spans="1:6" s="25" customFormat="1" ht="15.75" customHeight="1">
      <c r="A207" s="27"/>
      <c r="B207" s="392"/>
      <c r="C207" s="15">
        <f>+C39</f>
        <v>2006</v>
      </c>
      <c r="D207" s="19">
        <f>+D39</f>
        <v>2005</v>
      </c>
      <c r="E207" s="20">
        <f>+C207</f>
        <v>2006</v>
      </c>
      <c r="F207" s="16">
        <f>+D207</f>
        <v>2005</v>
      </c>
    </row>
    <row r="208" spans="1:6" s="25" customFormat="1" ht="15.75" customHeight="1" thickBot="1">
      <c r="A208" s="27"/>
      <c r="B208" s="392"/>
      <c r="C208" s="13" t="s">
        <v>100</v>
      </c>
      <c r="D208" s="14" t="s">
        <v>100</v>
      </c>
      <c r="E208" s="13" t="s">
        <v>100</v>
      </c>
      <c r="F208" s="14" t="s">
        <v>100</v>
      </c>
    </row>
    <row r="209" spans="1:6" s="25" customFormat="1" ht="15.75" customHeight="1">
      <c r="A209" s="28"/>
      <c r="B209" s="226" t="s">
        <v>70</v>
      </c>
      <c r="C209" s="197"/>
      <c r="D209" s="206"/>
      <c r="E209" s="197"/>
      <c r="F209" s="205"/>
    </row>
    <row r="210" spans="1:6" s="25" customFormat="1" ht="15.75" customHeight="1">
      <c r="A210" s="28"/>
      <c r="B210" s="227" t="s">
        <v>134</v>
      </c>
      <c r="C210" s="198">
        <f>+'IS'!B24</f>
        <v>5010</v>
      </c>
      <c r="D210" s="207">
        <v>2446</v>
      </c>
      <c r="E210" s="199">
        <f>+'IS'!D24</f>
        <v>11024</v>
      </c>
      <c r="F210" s="204">
        <v>7443</v>
      </c>
    </row>
    <row r="211" spans="1:6" s="25" customFormat="1" ht="12" customHeight="1">
      <c r="A211" s="28"/>
      <c r="B211" s="227"/>
      <c r="C211" s="198"/>
      <c r="D211" s="207"/>
      <c r="E211" s="199"/>
      <c r="F211" s="204"/>
    </row>
    <row r="212" spans="1:6" s="25" customFormat="1" ht="15.75" customHeight="1">
      <c r="A212" s="28"/>
      <c r="B212" s="227" t="s">
        <v>133</v>
      </c>
      <c r="C212" s="200">
        <f>+SE!C29</f>
        <v>152416</v>
      </c>
      <c r="D212" s="201">
        <f>82460*8/5</f>
        <v>131936</v>
      </c>
      <c r="E212" s="202">
        <f>+SE!C29</f>
        <v>152416</v>
      </c>
      <c r="F212" s="203">
        <f>ROUND(45508*8/5,1)</f>
        <v>72812.8</v>
      </c>
    </row>
    <row r="213" spans="1:6" s="25" customFormat="1" ht="15.75" customHeight="1">
      <c r="A213" s="46"/>
      <c r="B213" s="227"/>
      <c r="C213" s="33"/>
      <c r="D213" s="47"/>
      <c r="E213" s="33"/>
      <c r="F213" s="47"/>
    </row>
    <row r="214" spans="1:6" s="25" customFormat="1" ht="15.75" customHeight="1">
      <c r="A214" s="28"/>
      <c r="B214" s="227" t="s">
        <v>128</v>
      </c>
      <c r="C214" s="194">
        <f>(C210/C212)*100</f>
        <v>3.2870564770102875</v>
      </c>
      <c r="D214" s="195">
        <f>+(D210/D212)*100</f>
        <v>1.8539291777831677</v>
      </c>
      <c r="E214" s="194">
        <f>(E210/E212)*100</f>
        <v>7.232836447617048</v>
      </c>
      <c r="F214" s="195">
        <f>+ROUND(F210/F212*100,1)</f>
        <v>10.2</v>
      </c>
    </row>
    <row r="215" spans="1:6" s="25" customFormat="1" ht="15.75" customHeight="1" thickBot="1">
      <c r="A215" s="28"/>
      <c r="B215" s="228"/>
      <c r="C215" s="124"/>
      <c r="D215" s="125"/>
      <c r="E215" s="124"/>
      <c r="F215" s="125"/>
    </row>
    <row r="216" spans="1:6" s="25" customFormat="1" ht="15.75" customHeight="1">
      <c r="A216" s="24"/>
      <c r="B216" s="48"/>
      <c r="C216" s="48"/>
      <c r="D216" s="32"/>
      <c r="E216" s="32"/>
      <c r="F216" s="32"/>
    </row>
    <row r="217" spans="1:6" s="25" customFormat="1" ht="15.75" customHeight="1">
      <c r="A217" s="24"/>
      <c r="B217" s="48"/>
      <c r="C217" s="48"/>
      <c r="D217" s="32"/>
      <c r="E217" s="32"/>
      <c r="F217" s="32"/>
    </row>
    <row r="218" spans="1:6" s="25" customFormat="1" ht="15.75" customHeight="1">
      <c r="A218" s="24"/>
      <c r="B218" s="26"/>
      <c r="C218" s="26"/>
      <c r="D218" s="26"/>
      <c r="E218" s="26"/>
      <c r="F218" s="26"/>
    </row>
    <row r="219" spans="1:6" s="52" customFormat="1" ht="15.75" customHeight="1">
      <c r="A219" s="220" t="s">
        <v>72</v>
      </c>
      <c r="B219" s="221"/>
      <c r="C219" s="54"/>
      <c r="D219" s="54"/>
      <c r="E219" s="54"/>
      <c r="F219" s="54"/>
    </row>
    <row r="220" spans="1:6" s="25" customFormat="1" ht="15.75" customHeight="1">
      <c r="A220" s="222"/>
      <c r="B220" s="191"/>
      <c r="C220" s="26"/>
      <c r="D220" s="26"/>
      <c r="E220" s="26"/>
      <c r="F220" s="26"/>
    </row>
    <row r="221" spans="1:6" s="52" customFormat="1" ht="15.75" customHeight="1">
      <c r="A221" s="223" t="s">
        <v>254</v>
      </c>
      <c r="B221" s="224"/>
      <c r="C221" s="55"/>
      <c r="D221" s="55"/>
      <c r="E221" s="55"/>
      <c r="F221" s="55"/>
    </row>
    <row r="222" spans="1:6" s="25" customFormat="1" ht="15.75" customHeight="1">
      <c r="A222" s="222"/>
      <c r="B222" s="191"/>
      <c r="C222" s="26"/>
      <c r="D222" s="26"/>
      <c r="E222" s="26"/>
      <c r="F222" s="26"/>
    </row>
    <row r="223" spans="1:6" s="25" customFormat="1" ht="15.75" customHeight="1">
      <c r="A223" s="222"/>
      <c r="B223" s="191"/>
      <c r="C223" s="26"/>
      <c r="D223" s="26"/>
      <c r="E223" s="26"/>
      <c r="F223" s="26"/>
    </row>
    <row r="224" spans="1:6" s="52" customFormat="1" ht="15.75" customHeight="1">
      <c r="A224" s="225" t="s">
        <v>71</v>
      </c>
      <c r="B224" s="221"/>
      <c r="C224" s="55"/>
      <c r="D224" s="55"/>
      <c r="E224" s="55"/>
      <c r="F224" s="55"/>
    </row>
    <row r="225" spans="1:6" s="25" customFormat="1" ht="15.75" customHeight="1">
      <c r="A225" s="222"/>
      <c r="B225" s="191"/>
      <c r="C225" s="26"/>
      <c r="D225" s="26"/>
      <c r="E225" s="26"/>
      <c r="F225" s="26"/>
    </row>
    <row r="226" spans="1:6" s="52" customFormat="1" ht="15.75" customHeight="1">
      <c r="A226" s="221" t="s">
        <v>252</v>
      </c>
      <c r="B226" s="221"/>
      <c r="C226" s="57"/>
      <c r="D226" s="57"/>
      <c r="E226" s="57"/>
      <c r="F226" s="57"/>
    </row>
    <row r="227" spans="3:6" s="52" customFormat="1" ht="15.75" customHeight="1">
      <c r="C227" s="57"/>
      <c r="D227" s="57"/>
      <c r="E227" s="57"/>
      <c r="F227" s="57"/>
    </row>
    <row r="228" spans="1:6" s="52" customFormat="1" ht="15.75" customHeight="1">
      <c r="A228" s="56"/>
      <c r="C228" s="57"/>
      <c r="D228" s="57"/>
      <c r="E228" s="57"/>
      <c r="F228" s="57"/>
    </row>
    <row r="229" spans="1:6" s="25" customFormat="1" ht="15">
      <c r="A229" s="24"/>
      <c r="B229" s="26"/>
      <c r="C229" s="26"/>
      <c r="D229" s="26"/>
      <c r="E229" s="26"/>
      <c r="F229" s="26"/>
    </row>
    <row r="230" spans="1:6" s="25" customFormat="1" ht="15">
      <c r="A230" s="24"/>
      <c r="B230" s="26"/>
      <c r="C230" s="26"/>
      <c r="D230" s="26"/>
      <c r="E230" s="26"/>
      <c r="F230" s="26"/>
    </row>
    <row r="231" spans="1:6" s="25" customFormat="1" ht="15">
      <c r="A231" s="49"/>
      <c r="B231" s="26"/>
      <c r="C231" s="26"/>
      <c r="D231" s="26"/>
      <c r="E231" s="26"/>
      <c r="F231" s="26"/>
    </row>
    <row r="232" spans="1:6" s="25" customFormat="1" ht="15">
      <c r="A232" s="24"/>
      <c r="B232" s="26"/>
      <c r="C232" s="26"/>
      <c r="D232" s="26"/>
      <c r="E232" s="26"/>
      <c r="F232" s="26"/>
    </row>
    <row r="233" spans="1:6" s="25" customFormat="1" ht="15">
      <c r="A233" s="24"/>
      <c r="B233" s="26"/>
      <c r="C233" s="26"/>
      <c r="D233" s="26"/>
      <c r="E233" s="26"/>
      <c r="F233" s="26"/>
    </row>
    <row r="234" spans="1:6" s="25" customFormat="1" ht="15">
      <c r="A234" s="50"/>
      <c r="B234" s="26"/>
      <c r="C234" s="26"/>
      <c r="D234" s="26"/>
      <c r="E234" s="26"/>
      <c r="F234" s="26"/>
    </row>
    <row r="235" spans="1:6" s="25" customFormat="1" ht="15">
      <c r="A235" s="51"/>
      <c r="B235" s="26"/>
      <c r="C235" s="26"/>
      <c r="D235" s="26"/>
      <c r="E235" s="26"/>
      <c r="F235" s="26"/>
    </row>
    <row r="236" spans="1:6" s="25" customFormat="1" ht="15">
      <c r="A236" s="51"/>
      <c r="B236" s="26"/>
      <c r="C236" s="26"/>
      <c r="D236" s="26"/>
      <c r="E236" s="26"/>
      <c r="F236" s="26"/>
    </row>
    <row r="237" spans="1:6" s="25" customFormat="1" ht="15">
      <c r="A237" s="50"/>
      <c r="B237" s="26"/>
      <c r="C237" s="26"/>
      <c r="D237" s="26"/>
      <c r="E237" s="26"/>
      <c r="F237" s="26"/>
    </row>
    <row r="238" spans="1:6" s="25" customFormat="1" ht="15">
      <c r="A238" s="51"/>
      <c r="B238" s="26"/>
      <c r="C238" s="26"/>
      <c r="D238" s="26"/>
      <c r="E238" s="26"/>
      <c r="F238" s="26"/>
    </row>
    <row r="239" spans="1:6" s="25" customFormat="1" ht="15">
      <c r="A239" s="50"/>
      <c r="B239" s="26"/>
      <c r="C239" s="26"/>
      <c r="D239" s="26"/>
      <c r="E239" s="26"/>
      <c r="F239" s="26"/>
    </row>
    <row r="240" spans="1:6" s="25" customFormat="1" ht="15">
      <c r="A240" s="51"/>
      <c r="B240" s="26"/>
      <c r="C240" s="26"/>
      <c r="D240" s="26"/>
      <c r="E240" s="26"/>
      <c r="F240" s="26"/>
    </row>
    <row r="241" spans="1:6" s="25" customFormat="1" ht="15">
      <c r="A241" s="50"/>
      <c r="B241" s="26"/>
      <c r="C241" s="26"/>
      <c r="D241" s="26"/>
      <c r="E241" s="26"/>
      <c r="F241" s="26"/>
    </row>
    <row r="242" spans="1:6" s="25" customFormat="1" ht="15">
      <c r="A242" s="51"/>
      <c r="B242" s="26"/>
      <c r="C242" s="26"/>
      <c r="D242" s="26"/>
      <c r="E242" s="26"/>
      <c r="F242" s="26"/>
    </row>
    <row r="243" spans="1:6" s="25" customFormat="1" ht="15">
      <c r="A243" s="50"/>
      <c r="B243" s="26"/>
      <c r="C243" s="26"/>
      <c r="D243" s="26"/>
      <c r="E243" s="26"/>
      <c r="F243" s="26"/>
    </row>
    <row r="244" spans="1:6" s="25" customFormat="1" ht="15">
      <c r="A244" s="51"/>
      <c r="B244" s="26"/>
      <c r="C244" s="26"/>
      <c r="D244" s="26"/>
      <c r="E244" s="26"/>
      <c r="F244" s="26"/>
    </row>
    <row r="245" spans="1:6" s="25" customFormat="1" ht="15">
      <c r="A245" s="24"/>
      <c r="B245" s="26"/>
      <c r="C245" s="26"/>
      <c r="D245" s="26"/>
      <c r="E245" s="26"/>
      <c r="F245" s="26"/>
    </row>
    <row r="246" s="25" customFormat="1" ht="15">
      <c r="A246" s="24"/>
    </row>
    <row r="247" s="25" customFormat="1" ht="15">
      <c r="A247" s="24"/>
    </row>
    <row r="248" s="25" customFormat="1" ht="15">
      <c r="A248" s="24"/>
    </row>
    <row r="249" s="25" customFormat="1" ht="15">
      <c r="A249" s="24"/>
    </row>
    <row r="250" s="25" customFormat="1" ht="15">
      <c r="A250" s="24"/>
    </row>
    <row r="251" s="25" customFormat="1" ht="15">
      <c r="A251" s="24"/>
    </row>
    <row r="252" s="25" customFormat="1" ht="15">
      <c r="A252" s="24"/>
    </row>
    <row r="253" s="25" customFormat="1" ht="15">
      <c r="A253" s="24"/>
    </row>
    <row r="254" s="25" customFormat="1" ht="15">
      <c r="A254" s="24"/>
    </row>
    <row r="255" s="25" customFormat="1" ht="15">
      <c r="A255" s="24"/>
    </row>
    <row r="256" s="25" customFormat="1" ht="15">
      <c r="A256" s="24"/>
    </row>
    <row r="257" s="25" customFormat="1" ht="15">
      <c r="A257" s="24"/>
    </row>
    <row r="258" s="25" customFormat="1" ht="15">
      <c r="A258" s="24"/>
    </row>
    <row r="259" s="25" customFormat="1" ht="15">
      <c r="A259" s="24"/>
    </row>
    <row r="260" s="25" customFormat="1" ht="15">
      <c r="A260" s="24"/>
    </row>
    <row r="261" s="25" customFormat="1" ht="15">
      <c r="A261" s="24"/>
    </row>
    <row r="262" s="25" customFormat="1" ht="15">
      <c r="A262" s="24"/>
    </row>
    <row r="263" s="25" customFormat="1" ht="15">
      <c r="A263" s="24"/>
    </row>
    <row r="264" s="25" customFormat="1" ht="15">
      <c r="A264" s="24"/>
    </row>
    <row r="265" s="25" customFormat="1" ht="15">
      <c r="A265" s="24"/>
    </row>
    <row r="266" s="25" customFormat="1" ht="15">
      <c r="A266" s="24"/>
    </row>
    <row r="267" s="25" customFormat="1" ht="15">
      <c r="A267" s="24"/>
    </row>
    <row r="268" s="25" customFormat="1" ht="15">
      <c r="A268" s="24"/>
    </row>
    <row r="269" s="25" customFormat="1" ht="15">
      <c r="A269" s="24"/>
    </row>
  </sheetData>
  <sheetProtection password="DE1A" sheet="1" objects="1" scenarios="1" selectLockedCells="1" selectUnlockedCells="1"/>
  <mergeCells count="101">
    <mergeCell ref="B147:F147"/>
    <mergeCell ref="B202:F202"/>
    <mergeCell ref="C206:D206"/>
    <mergeCell ref="B121:C121"/>
    <mergeCell ref="B123:F123"/>
    <mergeCell ref="B126:F126"/>
    <mergeCell ref="B128:F128"/>
    <mergeCell ref="B131:F131"/>
    <mergeCell ref="B196:F196"/>
    <mergeCell ref="B200:F200"/>
    <mergeCell ref="B199:F199"/>
    <mergeCell ref="A205:A206"/>
    <mergeCell ref="E205:F205"/>
    <mergeCell ref="E206:F206"/>
    <mergeCell ref="C205:D205"/>
    <mergeCell ref="B204:B208"/>
    <mergeCell ref="E204:F204"/>
    <mergeCell ref="C204:D204"/>
    <mergeCell ref="B197:F197"/>
    <mergeCell ref="B11:F11"/>
    <mergeCell ref="B168:F168"/>
    <mergeCell ref="B158:F158"/>
    <mergeCell ref="B157:F157"/>
    <mergeCell ref="B88:F88"/>
    <mergeCell ref="B99:F99"/>
    <mergeCell ref="B160:B161"/>
    <mergeCell ref="B105:F105"/>
    <mergeCell ref="B104:F104"/>
    <mergeCell ref="B80:F80"/>
    <mergeCell ref="B46:F46"/>
    <mergeCell ref="B62:F62"/>
    <mergeCell ref="B43:F43"/>
    <mergeCell ref="B70:F70"/>
    <mergeCell ref="B61:F61"/>
    <mergeCell ref="B53:F53"/>
    <mergeCell ref="B49:F49"/>
    <mergeCell ref="B48:F48"/>
    <mergeCell ref="B45:F45"/>
    <mergeCell ref="B59:F59"/>
    <mergeCell ref="C37:D37"/>
    <mergeCell ref="C38:D38"/>
    <mergeCell ref="B17:F17"/>
    <mergeCell ref="B24:F24"/>
    <mergeCell ref="B23:F23"/>
    <mergeCell ref="B21:F21"/>
    <mergeCell ref="B20:F20"/>
    <mergeCell ref="B27:F27"/>
    <mergeCell ref="B26:F26"/>
    <mergeCell ref="A1:F4"/>
    <mergeCell ref="E37:F37"/>
    <mergeCell ref="B32:F32"/>
    <mergeCell ref="B33:F33"/>
    <mergeCell ref="B18:F18"/>
    <mergeCell ref="B14:F14"/>
    <mergeCell ref="B9:F9"/>
    <mergeCell ref="B35:F35"/>
    <mergeCell ref="B29:F29"/>
    <mergeCell ref="B30:F30"/>
    <mergeCell ref="B12:E12"/>
    <mergeCell ref="B58:F58"/>
    <mergeCell ref="B56:F56"/>
    <mergeCell ref="B55:F55"/>
    <mergeCell ref="E38:F38"/>
    <mergeCell ref="B52:F52"/>
    <mergeCell ref="B10:F10"/>
    <mergeCell ref="B73:F73"/>
    <mergeCell ref="B83:F83"/>
    <mergeCell ref="B69:F69"/>
    <mergeCell ref="B74:B76"/>
    <mergeCell ref="C74:D74"/>
    <mergeCell ref="B72:F72"/>
    <mergeCell ref="B51:F51"/>
    <mergeCell ref="B37:B40"/>
    <mergeCell ref="B15:F15"/>
    <mergeCell ref="B85:F85"/>
    <mergeCell ref="B82:F82"/>
    <mergeCell ref="B111:F111"/>
    <mergeCell ref="B113:F113"/>
    <mergeCell ref="B107:F107"/>
    <mergeCell ref="B109:F109"/>
    <mergeCell ref="C90:D90"/>
    <mergeCell ref="B102:F102"/>
    <mergeCell ref="B101:F101"/>
    <mergeCell ref="C92:D92"/>
    <mergeCell ref="B119:F119"/>
    <mergeCell ref="B86:E86"/>
    <mergeCell ref="C91:D91"/>
    <mergeCell ref="B90:B94"/>
    <mergeCell ref="E92:F92"/>
    <mergeCell ref="E91:F91"/>
    <mergeCell ref="E90:F90"/>
    <mergeCell ref="B114:F114"/>
    <mergeCell ref="B132:F132"/>
    <mergeCell ref="B134:F134"/>
    <mergeCell ref="B120:F120"/>
    <mergeCell ref="B124:F124"/>
    <mergeCell ref="B127:F127"/>
    <mergeCell ref="B130:F130"/>
    <mergeCell ref="B122:F122"/>
    <mergeCell ref="B125:F125"/>
    <mergeCell ref="B129:F129"/>
  </mergeCells>
  <printOptions/>
  <pageMargins left="0.5118110236220472" right="0.5118110236220472" top="0.5118110236220472" bottom="0.5118110236220472" header="0.5118110236220472" footer="0.5118110236220472"/>
  <pageSetup fitToHeight="5" horizontalDpi="600" verticalDpi="600" orientation="portrait" paperSize="9" scale="66" r:id="rId2"/>
  <rowBreaks count="4" manualBreakCount="4">
    <brk id="57" max="6" man="1"/>
    <brk id="106" max="6" man="1"/>
    <brk id="156" max="6" man="1"/>
    <brk id="201"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Hovid Bhd</dc:creator>
  <cp:keywords/>
  <dc:description/>
  <cp:lastModifiedBy>YSNG</cp:lastModifiedBy>
  <cp:lastPrinted>2006-05-29T12:26:07Z</cp:lastPrinted>
  <dcterms:created xsi:type="dcterms:W3CDTF">2004-09-14T00:57:11Z</dcterms:created>
  <dcterms:modified xsi:type="dcterms:W3CDTF">2006-05-30T08:08:31Z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-338477456</vt:i4>
  </property>
  <property fmtid="{D5CDD505-2E9C-101B-9397-08002B2CF9AE}" pid="3" name="_EmailSubject">
    <vt:lpwstr>announcement qtr 3</vt:lpwstr>
  </property>
  <property fmtid="{D5CDD505-2E9C-101B-9397-08002B2CF9AE}" pid="4" name="_AuthorEmail">
    <vt:lpwstr>alleong@hovid.com</vt:lpwstr>
  </property>
  <property fmtid="{D5CDD505-2E9C-101B-9397-08002B2CF9AE}" pid="5" name="_AuthorEmailDisplayName">
    <vt:lpwstr>Leong Ai Ling</vt:lpwstr>
  </property>
</Properties>
</file>